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3"/>
  </bookViews>
  <sheets>
    <sheet name="1. melléklet" sheetId="1" r:id="rId1"/>
    <sheet name="2. melléklet" sheetId="2" r:id="rId2"/>
    <sheet name="3. melléklet" sheetId="3" r:id="rId3"/>
    <sheet name="6. mellékle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<sst xmlns="http://schemas.openxmlformats.org/spreadsheetml/2006/main" count="375" uniqueCount="345">
  <si>
    <t>Hosszú lejáratú hitel kamata</t>
  </si>
  <si>
    <t>1. számú melléklet</t>
  </si>
  <si>
    <t>ezer forintban</t>
  </si>
  <si>
    <t>- rendszeres sz.j.</t>
  </si>
  <si>
    <t>- nem rendszeres sz.j.</t>
  </si>
  <si>
    <t>- külső személyi j.</t>
  </si>
  <si>
    <t>- egészségügyi hj</t>
  </si>
  <si>
    <t>- készletbeszerzés</t>
  </si>
  <si>
    <t>- kommunikációs szolg.</t>
  </si>
  <si>
    <t>- ÁFA</t>
  </si>
  <si>
    <t>A kiadási jogcímek részletezése</t>
  </si>
  <si>
    <t xml:space="preserve">- egyéb dologi kiadás </t>
  </si>
  <si>
    <t>Hövej Község Önkormányzata Képviselő-testület</t>
  </si>
  <si>
    <t>2. számú melléklet</t>
  </si>
  <si>
    <t>A bevételi jogcímek részletezése</t>
  </si>
  <si>
    <t>- pénzügyi szolgáltatások (bankköltség)</t>
  </si>
  <si>
    <t>- kiküldetési, reprezentációs k., reklám költség</t>
  </si>
  <si>
    <t>Eredeti EI</t>
  </si>
  <si>
    <t>- különféle szolgáltatási kiadások</t>
  </si>
  <si>
    <t>- működési célú kamatkiadások</t>
  </si>
  <si>
    <t>Felhalmozási és tőke jellegű bevétel</t>
  </si>
  <si>
    <t>KIADÁSOK</t>
  </si>
  <si>
    <t>Személyi juttatások</t>
  </si>
  <si>
    <t>BEVÉTELEK</t>
  </si>
  <si>
    <t>Támogatásértékű működési bevétel</t>
  </si>
  <si>
    <t>HÖVEJ KÖZSÉG ÖNKORMÁNYZATA</t>
  </si>
  <si>
    <t>KÉPVISELŐ TESTÜLET</t>
  </si>
  <si>
    <t>MŰKÖDÉSI ÉS FELHALMOZÁSI CÉLÚ BEVÉTELI ÉS KIADÁSI ELŐIRÁNYZATOK</t>
  </si>
  <si>
    <t>3. számú melléklet</t>
  </si>
  <si>
    <t>ezer Ft-ban</t>
  </si>
  <si>
    <t>Működést szolgáló bevétel</t>
  </si>
  <si>
    <t>Működési kiadások</t>
  </si>
  <si>
    <t>Intézményi működési bevételek</t>
  </si>
  <si>
    <t>Munkaadókat terhelő járulékok</t>
  </si>
  <si>
    <t>Dologi jellegű és egyéb folyó kiadások</t>
  </si>
  <si>
    <t>Társadalom és szociálpolitikai juttatások</t>
  </si>
  <si>
    <t>Működési bevételek összesen</t>
  </si>
  <si>
    <t>Működési kiadások összesen</t>
  </si>
  <si>
    <t>Felhalmozást szolg.bevétel</t>
  </si>
  <si>
    <t>Fejlesztési céltartalék</t>
  </si>
  <si>
    <t>Felhalmozási bevételek összesen</t>
  </si>
  <si>
    <t>Felhalmozási kiadások összesen</t>
  </si>
  <si>
    <t>Tárgyévi költségvetési bevételek</t>
  </si>
  <si>
    <t>Tárgyévi kölstégvetési kiadások</t>
  </si>
  <si>
    <t>pénzforgalom nélküli bevétel (előző évi pénzmaradvány)</t>
  </si>
  <si>
    <t>- likvid hitel (működési célú)</t>
  </si>
  <si>
    <t>szolgáló előző évi pénzmaradvány igénybevétele</t>
  </si>
  <si>
    <t xml:space="preserve">-  Költségvetési hiány belső finanszíroszására szolgáló </t>
  </si>
  <si>
    <t>-  Költségvetési hiány külső finansízrozsásra szolgáló</t>
  </si>
  <si>
    <t xml:space="preserve">-  Ebből a költségvetési hiány belső finanszírozására </t>
  </si>
  <si>
    <t>-  Költségvetési hiány külső finanszírozására szolgáló</t>
  </si>
  <si>
    <t>finansízrozási műveletek bevételei:</t>
  </si>
  <si>
    <t>-  működési célú</t>
  </si>
  <si>
    <t>-  felhalmozási célú</t>
  </si>
  <si>
    <t>- fehalmozási célú hitel</t>
  </si>
  <si>
    <t>hosszú lejáratú hitel törlesztése:</t>
  </si>
  <si>
    <t>Költségvetési bevételek összesen:</t>
  </si>
  <si>
    <t>Költségvetési kiadások összesen:</t>
  </si>
  <si>
    <t>BEVÉTELEK MINDÖSSZESEN</t>
  </si>
  <si>
    <t>KIADÁSOK MINDÖSSZESEN</t>
  </si>
  <si>
    <t>1./ Személyi jellegű kiadások</t>
  </si>
  <si>
    <t>2./ Munkaadót terhelő járulékok</t>
  </si>
  <si>
    <t>KÖLTSÉGVETÉSI BEVÉTELEK ÉS KIADÁSOK EGYENLEGE:</t>
  </si>
  <si>
    <t>FINANSZÍROZÁSI CÉLÚ BEVÉTELEK ÉS KIADÁSOK EGYENLEGE</t>
  </si>
  <si>
    <t>Finanszírozási műveletek egyenlege:</t>
  </si>
  <si>
    <t xml:space="preserve">1./ Működési bevételek </t>
  </si>
  <si>
    <t>- működési célú kamatbevételek</t>
  </si>
  <si>
    <t xml:space="preserve"> Támogatás értékű működési bevételek összesen</t>
  </si>
  <si>
    <t>-fejezeti kezelésű előirányzattól</t>
  </si>
  <si>
    <t xml:space="preserve"> Működési célú pénzeszköz átvétel államháztartáson kívülről</t>
  </si>
  <si>
    <t xml:space="preserve"> Tárgyi eszközök, immateriális javak értékesítése</t>
  </si>
  <si>
    <t xml:space="preserve"> Felhalmozási célú pánzeszköz átvétel államháztartáson kívülről</t>
  </si>
  <si>
    <t xml:space="preserve"> Üzemeltetésből, koncesszióból származó bevétel</t>
  </si>
  <si>
    <t>- szociálsi hozzájárulási adó</t>
  </si>
  <si>
    <t>3./ Dologi és egyéb folyó kiadások</t>
  </si>
  <si>
    <t>4./ Egyéb működési kiadások</t>
  </si>
  <si>
    <t>5./ Önkormányzat által folyósított ellátások, segélyek</t>
  </si>
  <si>
    <t>6. MŰKÖD.C.KIADÁSOK ÖSSZ. (1+…+5)</t>
  </si>
  <si>
    <t>7./ Beruházási kiadások ÁFÁ-val</t>
  </si>
  <si>
    <t>9./ Egyéb felhalmozási kiadások</t>
  </si>
  <si>
    <t xml:space="preserve"> Támogatásértékű felhalmozási kiadások</t>
  </si>
  <si>
    <t xml:space="preserve"> Felhalmozási célú pénzeszközátadás államháztartáson kívülre</t>
  </si>
  <si>
    <t>- beruházás ÁFA</t>
  </si>
  <si>
    <t>8./ Felhalmozási kiadások ÁFÁ-val</t>
  </si>
  <si>
    <r>
      <t xml:space="preserve">- beruh.célú egyéb pe. átadás egyéb vállalatnak </t>
    </r>
    <r>
      <rPr>
        <sz val="6"/>
        <rFont val="Arial CE"/>
        <family val="0"/>
      </rPr>
      <t>(közvilágítás fejl., Pannon-Víz)</t>
    </r>
  </si>
  <si>
    <t>10./ Hosszú lejáratú hitel kamata</t>
  </si>
  <si>
    <t>12./ Működési célú támogatási kölcsön nyújtása</t>
  </si>
  <si>
    <t>13. TÁMOGATÁSI KÖLCSÖNÖK NYÚJTÁSA, TÖRLESZTÉSE</t>
  </si>
  <si>
    <t>18./ Rövid lejáratú működési hitel törlesztése</t>
  </si>
  <si>
    <t>20./ Fejlesztési hitel törlesztése pénzügyi vállalkozásoknak</t>
  </si>
  <si>
    <t>Finanszírozási célú műveletek kiadásai (21. sor):</t>
  </si>
  <si>
    <t>Támogatás értékű felhalmozási bevét.</t>
  </si>
  <si>
    <t>Műköési célú támogatási kölcsön nyújtása</t>
  </si>
  <si>
    <t>Működési céltartalék</t>
  </si>
  <si>
    <t xml:space="preserve">Beruházási kiadások </t>
  </si>
  <si>
    <t>Beruházás ÁFA</t>
  </si>
  <si>
    <t>Felhalmozási kiadások</t>
  </si>
  <si>
    <t>Felhalmozási ÁFA</t>
  </si>
  <si>
    <t>Felhalmozási célú pe.átadás ÁH kívülre</t>
  </si>
  <si>
    <t>1.</t>
  </si>
  <si>
    <t>2.</t>
  </si>
  <si>
    <t>3.</t>
  </si>
  <si>
    <t>4.</t>
  </si>
  <si>
    <t>5.</t>
  </si>
  <si>
    <t>6.</t>
  </si>
  <si>
    <t>7.</t>
  </si>
  <si>
    <t>HÖVEJ KÖZSÉG ÖNKORMÁNYZATA KÉPVISELŐ-TESTÜLETÉNEK</t>
  </si>
  <si>
    <t>adatok ezer Ft-ban</t>
  </si>
  <si>
    <t>Sorsz.</t>
  </si>
  <si>
    <t>Szakfeladat</t>
  </si>
  <si>
    <t>KIADÁS</t>
  </si>
  <si>
    <t>BEVÉTEL</t>
  </si>
  <si>
    <t>Foglalk.fő</t>
  </si>
  <si>
    <t>Száma</t>
  </si>
  <si>
    <t>Neve</t>
  </si>
  <si>
    <t>EREDEITI EI</t>
  </si>
  <si>
    <t>Nem lakóingatlan bérbeadása, üzemetetés</t>
  </si>
  <si>
    <t>841112-1</t>
  </si>
  <si>
    <t>Önkormányzati jogalkotás</t>
  </si>
  <si>
    <t>841402-1</t>
  </si>
  <si>
    <t>Közvilágítási feladatok</t>
  </si>
  <si>
    <t>841403-1</t>
  </si>
  <si>
    <t>Város-, és községgazdálkodási szolg.</t>
  </si>
  <si>
    <t>841901-1</t>
  </si>
  <si>
    <t>Önkormányzatok elszámolásai</t>
  </si>
  <si>
    <t xml:space="preserve"> </t>
  </si>
  <si>
    <t>8.</t>
  </si>
  <si>
    <t>841906-9</t>
  </si>
  <si>
    <t>Finanszírozási múveletek</t>
  </si>
  <si>
    <t>9.</t>
  </si>
  <si>
    <t>842543-1</t>
  </si>
  <si>
    <t>Katasztrófavédelmi helyreállítási tevék.</t>
  </si>
  <si>
    <t>10.</t>
  </si>
  <si>
    <t>851011-6</t>
  </si>
  <si>
    <t>Óvodai nevelés, ellátás</t>
  </si>
  <si>
    <t>11.</t>
  </si>
  <si>
    <t>Háziorvosi alapellátás</t>
  </si>
  <si>
    <t>12.</t>
  </si>
  <si>
    <t>882111-1</t>
  </si>
  <si>
    <t>13.</t>
  </si>
  <si>
    <t>882113-1</t>
  </si>
  <si>
    <t>Lakásfenntartási támog. normatív</t>
  </si>
  <si>
    <t>14.</t>
  </si>
  <si>
    <t>15.</t>
  </si>
  <si>
    <t>882117-1</t>
  </si>
  <si>
    <t>Rendszeres gyerm.véd. pénzbeli ellátás</t>
  </si>
  <si>
    <t>16.</t>
  </si>
  <si>
    <t>882122-1</t>
  </si>
  <si>
    <t>Átmeneti segély</t>
  </si>
  <si>
    <t>17.</t>
  </si>
  <si>
    <t>882123-1</t>
  </si>
  <si>
    <t>Temetési segély</t>
  </si>
  <si>
    <t>18.</t>
  </si>
  <si>
    <t>882129-1</t>
  </si>
  <si>
    <t>Egyéb önkormányzati eseti pénzbeli elltások</t>
  </si>
  <si>
    <t>19.</t>
  </si>
  <si>
    <t>882202-1</t>
  </si>
  <si>
    <t>Közgyógyellátás</t>
  </si>
  <si>
    <t>20.</t>
  </si>
  <si>
    <t>889102-1</t>
  </si>
  <si>
    <t>Családi napközi</t>
  </si>
  <si>
    <t>21.</t>
  </si>
  <si>
    <t>889928-1</t>
  </si>
  <si>
    <t>Falugondnoki szolgálat</t>
  </si>
  <si>
    <t>22.</t>
  </si>
  <si>
    <t>Önkorm.által nyújtott lakástámogatás</t>
  </si>
  <si>
    <t>23.</t>
  </si>
  <si>
    <t>890441-1</t>
  </si>
  <si>
    <t>Rövid időtartamú közfoglalkoztatás</t>
  </si>
  <si>
    <t>24.</t>
  </si>
  <si>
    <t>25.</t>
  </si>
  <si>
    <t>910123-6</t>
  </si>
  <si>
    <t>Könyvtári szolgáltatások</t>
  </si>
  <si>
    <t>26.</t>
  </si>
  <si>
    <t>910501-1</t>
  </si>
  <si>
    <t>Közművelődiési tevék. és támogatások</t>
  </si>
  <si>
    <t>27.</t>
  </si>
  <si>
    <t>910502-1</t>
  </si>
  <si>
    <t>Közművelődési intézm., közösségi színterek</t>
  </si>
  <si>
    <t>28.</t>
  </si>
  <si>
    <t>29.</t>
  </si>
  <si>
    <t>960302-1</t>
  </si>
  <si>
    <t>Köztemető-fenntartás és működtetés</t>
  </si>
  <si>
    <t>30.</t>
  </si>
  <si>
    <t>Összesen:</t>
  </si>
  <si>
    <t>14./ Működési céltartalék</t>
  </si>
  <si>
    <t>15./ Fejlesztési céltartalék</t>
  </si>
  <si>
    <t>16. TARTALÉKOK ÖSSZ. (14+15)</t>
  </si>
  <si>
    <t>Költségvetési kiadások (17.sor)</t>
  </si>
  <si>
    <t>Ered.</t>
  </si>
  <si>
    <t>680002-1</t>
  </si>
  <si>
    <t>Aktív korúak ellátása</t>
  </si>
  <si>
    <t>- munkaadót terhelő egyéb járulék</t>
  </si>
  <si>
    <t>Támogatásértékű felhalmozási kiadás</t>
  </si>
  <si>
    <t>811000-1</t>
  </si>
  <si>
    <t>Építményüzemeltetés</t>
  </si>
  <si>
    <t>813000-1</t>
  </si>
  <si>
    <t>Zöldterület-kezelés</t>
  </si>
  <si>
    <t>841383-6</t>
  </si>
  <si>
    <t>Területfejlesztés és terül.rend.helyi feladatok</t>
  </si>
  <si>
    <t>841402-5</t>
  </si>
  <si>
    <t>841403-5</t>
  </si>
  <si>
    <t>841403-6</t>
  </si>
  <si>
    <t>862101-1</t>
  </si>
  <si>
    <t>882117-6</t>
  </si>
  <si>
    <t>882129-6</t>
  </si>
  <si>
    <t>889928-5</t>
  </si>
  <si>
    <t>31.</t>
  </si>
  <si>
    <t>889942-5</t>
  </si>
  <si>
    <t>32.</t>
  </si>
  <si>
    <t>33.</t>
  </si>
  <si>
    <t>890441-6</t>
  </si>
  <si>
    <t>34.</t>
  </si>
  <si>
    <t>890442-1</t>
  </si>
  <si>
    <t>Foglalk.helyettesítő tám.jogosult.közfoglalk.</t>
  </si>
  <si>
    <t>35.</t>
  </si>
  <si>
    <t>890442-6</t>
  </si>
  <si>
    <t>36.</t>
  </si>
  <si>
    <t>910123-1</t>
  </si>
  <si>
    <t>37.</t>
  </si>
  <si>
    <t>38.</t>
  </si>
  <si>
    <t>39.</t>
  </si>
  <si>
    <t>40.</t>
  </si>
  <si>
    <t>M.n.s. egyéb közösségi, társadalmi tevék.</t>
  </si>
  <si>
    <t>41.</t>
  </si>
  <si>
    <t>Működési célú pénzeszk.átvétel ÁH-on kívülről</t>
  </si>
  <si>
    <t>852021-6</t>
  </si>
  <si>
    <t>Költségvetési hiány / többlet</t>
  </si>
  <si>
    <t xml:space="preserve"> Támotgatás értékű felhalmozási bevételek </t>
  </si>
  <si>
    <t xml:space="preserve">- helyi önkormányzatoktól </t>
  </si>
  <si>
    <t xml:space="preserve">- szellemi termékek vásárlása </t>
  </si>
  <si>
    <t xml:space="preserve">- egyéb építmények vásárlás, létesítése </t>
  </si>
  <si>
    <t>KÖLTSÉGVETÉSI HIÁNY BELSŐ FINANSZÍROZÁSA</t>
  </si>
  <si>
    <t>Költségvetési hiány belső finanszírozásának egyenlege</t>
  </si>
  <si>
    <t>2013.</t>
  </si>
  <si>
    <t>2013. évre</t>
  </si>
  <si>
    <t>Ált.iskolai tanulók nappali rendsz.nev.oktat.</t>
  </si>
  <si>
    <t>6. melléklet</t>
  </si>
  <si>
    <t>Módos. I</t>
  </si>
  <si>
    <t>MÓDOS. EI</t>
  </si>
  <si>
    <t>Módos. I.</t>
  </si>
  <si>
    <t>Módos. EI</t>
  </si>
  <si>
    <t>KÖLTSÉGVETÉSI ELŐIRÁNYZATA SZAKFELADATONKÉNT</t>
  </si>
  <si>
    <t>Módos. EI - I.</t>
  </si>
  <si>
    <t>Módos. EI - II.</t>
  </si>
  <si>
    <t>Teljesítés (2013.06.30.)</t>
  </si>
  <si>
    <t xml:space="preserve"> Közhatalami bevételek</t>
  </si>
  <si>
    <t xml:space="preserve"> Intézményi működési bevételek</t>
  </si>
  <si>
    <t>- díj és bírság bevételek (igazgagtási szolg.díj, bírság)</t>
  </si>
  <si>
    <t xml:space="preserve">              Gépjárműadó      </t>
  </si>
  <si>
    <t>- átengedett központi adók:</t>
  </si>
  <si>
    <t xml:space="preserve">             Építményadó</t>
  </si>
  <si>
    <t xml:space="preserve">             Telekadó</t>
  </si>
  <si>
    <t xml:space="preserve">             Magánszemélyek kommunális adója</t>
  </si>
  <si>
    <t xml:space="preserve">             Állandó jelleggel végzett iparűzési adó</t>
  </si>
  <si>
    <t xml:space="preserve">             Talajterhelési díj</t>
  </si>
  <si>
    <t>- helyi adók és adó jellegű bevételek:</t>
  </si>
  <si>
    <t>- adópótlék, adóbírásg</t>
  </si>
  <si>
    <t>- egyéb közhatalmi bevételek</t>
  </si>
  <si>
    <t>- áru- és készletértékesítés</t>
  </si>
  <si>
    <t>Egyéb sajátos bevételek</t>
  </si>
  <si>
    <t>- bérleti díj (vadászati jog hasznosításából szárm.bev., egyéb bérleti díj)</t>
  </si>
  <si>
    <t>- intézményi ellátási díjak</t>
  </si>
  <si>
    <t>- kötbér, egyéb kártérítés (túlfizetés visszatér.)</t>
  </si>
  <si>
    <t>- önkormányzati vagyon bérbeadása</t>
  </si>
  <si>
    <t>Kamatbevételek</t>
  </si>
  <si>
    <t xml:space="preserve"> Pénzügyi befektetések bevételei</t>
  </si>
  <si>
    <t xml:space="preserve"> Egyéb felhalmozási bevételek</t>
  </si>
  <si>
    <t xml:space="preserve">2./ Központi költségvetésből kapott működési támogatások </t>
  </si>
  <si>
    <t>Települési önkorányzatok működési támogatása</t>
  </si>
  <si>
    <t>Szociális és gyermekjóléti feladatok támogatása</t>
  </si>
  <si>
    <t>Kulturális feladatok támogatása (könyvtár)</t>
  </si>
  <si>
    <t>Szerkezetátalakítási tartalék</t>
  </si>
  <si>
    <t>Egyéb központi támogatás (kompenzáció)</t>
  </si>
  <si>
    <t xml:space="preserve"> Központosított előirányzatok (közművelődési támog.)</t>
  </si>
  <si>
    <t>Vis major támogatás</t>
  </si>
  <si>
    <t>- fejezeti kezelésű előirányzatoktól EU-s programokra</t>
  </si>
  <si>
    <t>- elkülönített állami pénzalaptól</t>
  </si>
  <si>
    <t>- pénzügyi vállalkozástól</t>
  </si>
  <si>
    <t>- egyéb vállalkozástól</t>
  </si>
  <si>
    <t xml:space="preserve">- többcélú kitsérségi társulástól </t>
  </si>
  <si>
    <t>- háztartásoktól</t>
  </si>
  <si>
    <t>- non-profit szervezetektől</t>
  </si>
  <si>
    <t>3./ Egyéb működési bevételek</t>
  </si>
  <si>
    <t>4. MŰKÖDÉSI CÉLÚ BEVÉTELEK ÖSSZ. (1+….+3)</t>
  </si>
  <si>
    <t>5./ Felhalmozási és tőke jellegű bevételek</t>
  </si>
  <si>
    <t xml:space="preserve">6./ Központi költségvetésből kapott felhalmozási támogatások </t>
  </si>
  <si>
    <t>7./ Egyéb felhalmozási bevételek</t>
  </si>
  <si>
    <t>8. FELHALMOZÁSI CÉLÚ BEVÉTELEK ÖSSZ. (5+….+7)</t>
  </si>
  <si>
    <t>9. TÁMOG. KÖLCSÖNÖK VISSZATÉRÜLÉSE, IGÉNYBEV.</t>
  </si>
  <si>
    <t>10. KÖLTSÉGVETÉSI BEVÉTELEK ÖSSZESEN (5+9+10)</t>
  </si>
  <si>
    <t>11./ Előző évi pénzmaradvány igénybevétele</t>
  </si>
  <si>
    <t>12./ Hitel felvétel</t>
  </si>
  <si>
    <t>13. FINANSZÍROZÁSI BEVÉTELEK ÖSSZESEN</t>
  </si>
  <si>
    <t>BEVÉTEL ÖSSZESEN (10+11+13)</t>
  </si>
  <si>
    <t>- díjak, adók egyéb befiz. (biztosítás, munkálató által fizetett SZJA)</t>
  </si>
  <si>
    <t xml:space="preserve">- ügyviteli, szám. techn. eszk. vásárlása </t>
  </si>
  <si>
    <t xml:space="preserve">Támogatás értékű működési kiadás </t>
  </si>
  <si>
    <t>- helyi önkormányzatoknak</t>
  </si>
  <si>
    <t>- kistérségi társulásoknak</t>
  </si>
  <si>
    <t>Működési célú pénzeszközátadás államháztartáson kívülre</t>
  </si>
  <si>
    <t>- vállalkozásoknak</t>
  </si>
  <si>
    <t>- háztartásoknak</t>
  </si>
  <si>
    <t>- non-profit és civil szervezeteknek</t>
  </si>
  <si>
    <t>- társulásoknak (kerékpáros pihenő)</t>
  </si>
  <si>
    <r>
      <t xml:space="preserve">- háztartásoknak </t>
    </r>
    <r>
      <rPr>
        <sz val="7"/>
        <rFont val="Arial CE"/>
        <family val="0"/>
      </rPr>
      <t>(lakáshoz jutási tám.)</t>
    </r>
  </si>
  <si>
    <r>
      <t xml:space="preserve">19./ Tartós részesedés, részvény vásárlás </t>
    </r>
    <r>
      <rPr>
        <b/>
        <sz val="6"/>
        <rFont val="Arial CE"/>
        <family val="0"/>
      </rPr>
      <t>(Pannon-Víz Zrt.-től)</t>
    </r>
  </si>
  <si>
    <t>21. FINANSZÍROZÁSI KIADÁSOK ÖSSZESEN (18+19+20)</t>
  </si>
  <si>
    <t>11. FELHALM.C.KIADÁS ÖSSZ. (7+…+10)</t>
  </si>
  <si>
    <t>17. KÖLSTÉGVETÉSI KIADÁSOK ÖSSZ. (6+11+13+16)</t>
  </si>
  <si>
    <t>KIADÁS ÖSSZESEN (17+21):</t>
  </si>
  <si>
    <t>Költségvetési bevételek (10. sor)</t>
  </si>
  <si>
    <t>Finanszíriozási célú műveletek bevételei (13. sor):</t>
  </si>
  <si>
    <t>Előző évi pénzmaradvány igénybevétele (11. sor)</t>
  </si>
  <si>
    <t>Módos.EI II.</t>
  </si>
  <si>
    <t>Módos.EI I.</t>
  </si>
  <si>
    <t>Közhatalmi bevételek</t>
  </si>
  <si>
    <t>Központi költségvetési támogatás</t>
  </si>
  <si>
    <t>Központi költségvetési támogatások</t>
  </si>
  <si>
    <t>Felhalmozási célú pénzeszk.átvétel ÁH-on kívülről</t>
  </si>
  <si>
    <t>Támogatásértékű működési kiadások</t>
  </si>
  <si>
    <t>Működési célú pénzeszk.átadás ÁH-on kívülre</t>
  </si>
  <si>
    <t>- Tartós részesedés, részvény vásárlása</t>
  </si>
  <si>
    <t>- Tartós részesedés, részvény eladása</t>
  </si>
  <si>
    <t>Módos. II.</t>
  </si>
  <si>
    <t>Módos. III.</t>
  </si>
  <si>
    <t>Módos. IV.</t>
  </si>
  <si>
    <t>841912-9</t>
  </si>
  <si>
    <t>Befektetési célú finanszírozási műveletek</t>
  </si>
  <si>
    <t>841913-9</t>
  </si>
  <si>
    <t>Támogatási célú finanszírozási műveletek</t>
  </si>
  <si>
    <t>852000-6</t>
  </si>
  <si>
    <t>Alapfokú oktatás intézm., progr. támog.</t>
  </si>
  <si>
    <t>890443-1</t>
  </si>
  <si>
    <t>Egyéb közfoglalkoztatás</t>
  </si>
  <si>
    <t>890443-6</t>
  </si>
  <si>
    <t>42.</t>
  </si>
  <si>
    <t>910501-5</t>
  </si>
  <si>
    <t>43.</t>
  </si>
  <si>
    <t>44.</t>
  </si>
  <si>
    <t>940000-1</t>
  </si>
  <si>
    <t>45.</t>
  </si>
  <si>
    <t>940000-5</t>
  </si>
  <si>
    <t>46.</t>
  </si>
  <si>
    <t>Hövej, 2013. augusztus 12.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</si>
</sst>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  <numFmt numFmtId="167" formatCode="#,##0_ ;\-#,##0\ "/>
    <numFmt numFmtId="168" formatCode="_-* #,##0\ _F_t_-;\-* #,##0\ _F_t_-;_-* &quot;-&quot;??\ _F_t_-;_-@_-"/>
    <numFmt numFmtId="169" formatCode="#,##0.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0"/>
    </font>
    <font>
      <b/>
      <i/>
      <sz val="13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8.5"/>
      <name val="Arial CE"/>
      <family val="0"/>
    </font>
    <font>
      <sz val="8.5"/>
      <name val="Arial CE"/>
      <family val="0"/>
    </font>
    <font>
      <sz val="6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7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35" borderId="10" xfId="0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 quotePrefix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19" borderId="11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>
      <alignment horizontal="right"/>
    </xf>
    <xf numFmtId="0" fontId="0" fillId="19" borderId="11" xfId="0" applyFill="1" applyBorder="1" applyAlignment="1">
      <alignment horizontal="center" vertical="center"/>
    </xf>
    <xf numFmtId="0" fontId="17" fillId="0" borderId="10" xfId="0" applyFont="1" applyBorder="1" applyAlignment="1" quotePrefix="1">
      <alignment/>
    </xf>
    <xf numFmtId="0" fontId="17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 quotePrefix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1" fillId="0" borderId="0" xfId="0" applyNumberFormat="1" applyFont="1" applyBorder="1" applyAlignment="1" quotePrefix="1">
      <alignment horizontal="right"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19" borderId="15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H&#214;VEJ_KLTSV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680002-1; 841112-1"/>
      <sheetName val="811000-1; 813000-1"/>
      <sheetName val="841402-1; 841402-5"/>
      <sheetName val="841403-1"/>
      <sheetName val="841403-5; 841403-6"/>
      <sheetName val="841901-9"/>
      <sheetName val="841906-9; 842543-1"/>
      <sheetName val="851011-6; 852021-6;  862101-1"/>
      <sheetName val="882111-1; 882113-1"/>
      <sheetName val="882117-1,6; 882122-1; 882123-1"/>
      <sheetName val="882129-1,6; 882202-1; 889942-5"/>
      <sheetName val="889102-1"/>
      <sheetName val="889928-1;889928-5"/>
      <sheetName val="890441-1,6; 890442-1,6;890443"/>
      <sheetName val="910123-1,6"/>
      <sheetName val="910501-1 ,5"/>
      <sheetName val="910502-1"/>
      <sheetName val="949900-1; 960302-1 "/>
      <sheetName val="841403-1(1)"/>
    </sheetNames>
    <sheetDataSet>
      <sheetData sheetId="1">
        <row r="12">
          <cell r="H12">
            <v>300</v>
          </cell>
          <cell r="I12">
            <v>0</v>
          </cell>
          <cell r="J12">
            <v>-50</v>
          </cell>
          <cell r="K12">
            <v>0</v>
          </cell>
          <cell r="L12">
            <v>0</v>
          </cell>
          <cell r="M12">
            <v>250</v>
          </cell>
        </row>
        <row r="29">
          <cell r="H29">
            <v>3684</v>
          </cell>
          <cell r="I29">
            <v>0</v>
          </cell>
          <cell r="J29">
            <v>98</v>
          </cell>
          <cell r="K29">
            <v>0</v>
          </cell>
          <cell r="L29">
            <v>0</v>
          </cell>
          <cell r="M29">
            <v>3782</v>
          </cell>
        </row>
      </sheetData>
      <sheetData sheetId="2">
        <row r="14">
          <cell r="H14">
            <v>18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18</v>
          </cell>
        </row>
        <row r="34">
          <cell r="H34">
            <v>292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292</v>
          </cell>
        </row>
      </sheetData>
      <sheetData sheetId="3">
        <row r="14">
          <cell r="H14">
            <v>762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762</v>
          </cell>
        </row>
        <row r="31">
          <cell r="H31">
            <v>300</v>
          </cell>
          <cell r="I31">
            <v>0</v>
          </cell>
          <cell r="J31">
            <v>-275</v>
          </cell>
          <cell r="K31">
            <v>0</v>
          </cell>
          <cell r="L31">
            <v>0</v>
          </cell>
          <cell r="M31">
            <v>25</v>
          </cell>
        </row>
      </sheetData>
      <sheetData sheetId="4">
        <row r="45">
          <cell r="H45">
            <v>9629</v>
          </cell>
          <cell r="I45">
            <v>-680</v>
          </cell>
          <cell r="J45">
            <v>6302</v>
          </cell>
          <cell r="K45">
            <v>0</v>
          </cell>
          <cell r="L45">
            <v>0</v>
          </cell>
          <cell r="M45">
            <v>15251</v>
          </cell>
        </row>
        <row r="62">
          <cell r="H62">
            <v>7720</v>
          </cell>
          <cell r="I62">
            <v>0</v>
          </cell>
          <cell r="J62">
            <v>-7350</v>
          </cell>
          <cell r="K62">
            <v>0</v>
          </cell>
          <cell r="L62">
            <v>0</v>
          </cell>
          <cell r="M62">
            <v>370</v>
          </cell>
        </row>
      </sheetData>
      <sheetData sheetId="5">
        <row r="18">
          <cell r="H18">
            <v>1833</v>
          </cell>
          <cell r="I18">
            <v>0</v>
          </cell>
          <cell r="J18">
            <v>-1220</v>
          </cell>
          <cell r="K18">
            <v>0</v>
          </cell>
          <cell r="L18">
            <v>0</v>
          </cell>
          <cell r="M18">
            <v>613</v>
          </cell>
        </row>
        <row r="27">
          <cell r="H27">
            <v>0</v>
          </cell>
          <cell r="I27">
            <v>0</v>
          </cell>
          <cell r="J27">
            <v>6052</v>
          </cell>
          <cell r="K27">
            <v>0</v>
          </cell>
          <cell r="L27">
            <v>0</v>
          </cell>
          <cell r="M27">
            <v>6052</v>
          </cell>
        </row>
        <row r="46">
          <cell r="H46">
            <v>5055</v>
          </cell>
          <cell r="I46">
            <v>0</v>
          </cell>
          <cell r="J46">
            <v>337</v>
          </cell>
          <cell r="K46">
            <v>0</v>
          </cell>
          <cell r="L46">
            <v>0</v>
          </cell>
          <cell r="M46">
            <v>5392</v>
          </cell>
        </row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</sheetData>
      <sheetData sheetId="6">
        <row r="33">
          <cell r="H33">
            <v>23408</v>
          </cell>
          <cell r="I33">
            <v>0</v>
          </cell>
          <cell r="J33">
            <v>2245</v>
          </cell>
          <cell r="K33">
            <v>0</v>
          </cell>
          <cell r="L33">
            <v>0</v>
          </cell>
          <cell r="M33">
            <v>25653</v>
          </cell>
        </row>
      </sheetData>
      <sheetData sheetId="7">
        <row r="17">
          <cell r="H17">
            <v>740</v>
          </cell>
          <cell r="I17">
            <v>0</v>
          </cell>
          <cell r="J17">
            <v>-740</v>
          </cell>
          <cell r="K17">
            <v>0</v>
          </cell>
          <cell r="L17">
            <v>0</v>
          </cell>
          <cell r="M17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45">
          <cell r="H45">
            <v>200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</v>
          </cell>
        </row>
        <row r="65">
          <cell r="H65">
            <v>0</v>
          </cell>
          <cell r="I65">
            <v>0</v>
          </cell>
          <cell r="J65">
            <v>640</v>
          </cell>
          <cell r="K65">
            <v>0</v>
          </cell>
          <cell r="L65">
            <v>0</v>
          </cell>
          <cell r="M65">
            <v>640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95">
          <cell r="H95">
            <v>0</v>
          </cell>
          <cell r="I95">
            <v>0</v>
          </cell>
          <cell r="J95">
            <v>5797</v>
          </cell>
          <cell r="K95">
            <v>0</v>
          </cell>
          <cell r="L95">
            <v>0</v>
          </cell>
          <cell r="M95">
            <v>5797</v>
          </cell>
        </row>
      </sheetData>
      <sheetData sheetId="8">
        <row r="12">
          <cell r="H12">
            <v>260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260</v>
          </cell>
        </row>
        <row r="28">
          <cell r="H28">
            <v>0</v>
          </cell>
          <cell r="I28">
            <v>0</v>
          </cell>
          <cell r="J28">
            <v>56</v>
          </cell>
          <cell r="K28">
            <v>0</v>
          </cell>
          <cell r="L28">
            <v>0</v>
          </cell>
          <cell r="M28">
            <v>56</v>
          </cell>
        </row>
        <row r="44">
          <cell r="H44">
            <v>56</v>
          </cell>
          <cell r="I44">
            <v>0</v>
          </cell>
          <cell r="J44">
            <v>-56</v>
          </cell>
          <cell r="K44">
            <v>0</v>
          </cell>
          <cell r="L44">
            <v>0</v>
          </cell>
          <cell r="M44">
            <v>0</v>
          </cell>
        </row>
        <row r="66">
          <cell r="H66">
            <v>115</v>
          </cell>
          <cell r="I66">
            <v>0</v>
          </cell>
          <cell r="J66">
            <v>-18</v>
          </cell>
          <cell r="K66">
            <v>0</v>
          </cell>
          <cell r="L66">
            <v>0</v>
          </cell>
          <cell r="M66">
            <v>97</v>
          </cell>
        </row>
      </sheetData>
      <sheetData sheetId="9">
        <row r="13">
          <cell r="H13">
            <v>274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274</v>
          </cell>
        </row>
        <row r="31">
          <cell r="H31">
            <v>250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250</v>
          </cell>
        </row>
      </sheetData>
      <sheetData sheetId="10">
        <row r="13">
          <cell r="H13">
            <v>110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</v>
          </cell>
        </row>
        <row r="31">
          <cell r="H31">
            <v>110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110</v>
          </cell>
        </row>
        <row r="47"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100</v>
          </cell>
        </row>
        <row r="62">
          <cell r="H62">
            <v>70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70</v>
          </cell>
        </row>
      </sheetData>
      <sheetData sheetId="11">
        <row r="13">
          <cell r="H13">
            <v>90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90</v>
          </cell>
        </row>
        <row r="29">
          <cell r="H29">
            <v>0</v>
          </cell>
          <cell r="I29">
            <v>0</v>
          </cell>
          <cell r="J29">
            <v>20</v>
          </cell>
          <cell r="K29">
            <v>0</v>
          </cell>
          <cell r="L29">
            <v>0</v>
          </cell>
          <cell r="M29">
            <v>20</v>
          </cell>
        </row>
        <row r="44">
          <cell r="H44">
            <v>150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150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12">
        <row r="29">
          <cell r="H29">
            <v>2210</v>
          </cell>
          <cell r="I29">
            <v>0</v>
          </cell>
          <cell r="J29">
            <v>46</v>
          </cell>
          <cell r="K29">
            <v>0</v>
          </cell>
          <cell r="L29">
            <v>0</v>
          </cell>
          <cell r="M29">
            <v>2256</v>
          </cell>
        </row>
        <row r="41">
          <cell r="H41">
            <v>160</v>
          </cell>
          <cell r="I41">
            <v>0</v>
          </cell>
          <cell r="J41">
            <v>10</v>
          </cell>
          <cell r="K41">
            <v>0</v>
          </cell>
          <cell r="L41">
            <v>0</v>
          </cell>
          <cell r="M41">
            <v>170</v>
          </cell>
        </row>
      </sheetData>
      <sheetData sheetId="13">
        <row r="28">
          <cell r="H28">
            <v>2900</v>
          </cell>
          <cell r="I28">
            <v>0</v>
          </cell>
          <cell r="J28">
            <v>30</v>
          </cell>
          <cell r="K28">
            <v>0</v>
          </cell>
          <cell r="L28">
            <v>0</v>
          </cell>
          <cell r="M28">
            <v>2930</v>
          </cell>
        </row>
        <row r="39">
          <cell r="H39">
            <v>90</v>
          </cell>
          <cell r="I39">
            <v>0</v>
          </cell>
          <cell r="J39">
            <v>14</v>
          </cell>
          <cell r="K39">
            <v>0</v>
          </cell>
          <cell r="L39">
            <v>0</v>
          </cell>
          <cell r="M39">
            <v>104</v>
          </cell>
        </row>
        <row r="56">
          <cell r="H56">
            <v>20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</v>
          </cell>
        </row>
      </sheetData>
      <sheetData sheetId="14"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45">
          <cell r="H45">
            <v>1245</v>
          </cell>
          <cell r="I45">
            <v>0</v>
          </cell>
          <cell r="J45">
            <v>-898</v>
          </cell>
          <cell r="K45">
            <v>0</v>
          </cell>
          <cell r="L45">
            <v>0</v>
          </cell>
          <cell r="M45">
            <v>347</v>
          </cell>
        </row>
        <row r="59">
          <cell r="H59">
            <v>759</v>
          </cell>
          <cell r="I59">
            <v>0</v>
          </cell>
          <cell r="J59">
            <v>-600</v>
          </cell>
          <cell r="K59">
            <v>0</v>
          </cell>
          <cell r="L59">
            <v>0</v>
          </cell>
          <cell r="M59">
            <v>159</v>
          </cell>
        </row>
        <row r="74">
          <cell r="H74">
            <v>0</v>
          </cell>
          <cell r="I74">
            <v>0</v>
          </cell>
          <cell r="J74">
            <v>602</v>
          </cell>
          <cell r="K74">
            <v>0</v>
          </cell>
          <cell r="L74">
            <v>0</v>
          </cell>
          <cell r="M74">
            <v>602</v>
          </cell>
        </row>
        <row r="88">
          <cell r="H88">
            <v>0</v>
          </cell>
          <cell r="I88">
            <v>0</v>
          </cell>
          <cell r="J88">
            <v>420</v>
          </cell>
          <cell r="K88">
            <v>0</v>
          </cell>
          <cell r="L88">
            <v>0</v>
          </cell>
          <cell r="M88">
            <v>420</v>
          </cell>
        </row>
      </sheetData>
      <sheetData sheetId="15">
        <row r="21">
          <cell r="G21">
            <v>597</v>
          </cell>
          <cell r="H21">
            <v>0</v>
          </cell>
          <cell r="I21">
            <v>113</v>
          </cell>
          <cell r="J21">
            <v>0</v>
          </cell>
          <cell r="K21">
            <v>0</v>
          </cell>
          <cell r="L21">
            <v>710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</sheetData>
      <sheetData sheetId="16">
        <row r="29">
          <cell r="G29">
            <v>1251</v>
          </cell>
          <cell r="H29">
            <v>0</v>
          </cell>
          <cell r="I29">
            <v>286</v>
          </cell>
          <cell r="J29">
            <v>0</v>
          </cell>
          <cell r="K29">
            <v>0</v>
          </cell>
          <cell r="L29">
            <v>1537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60">
          <cell r="G60">
            <v>0</v>
          </cell>
          <cell r="H60">
            <v>0</v>
          </cell>
          <cell r="I60">
            <v>264</v>
          </cell>
          <cell r="J60">
            <v>0</v>
          </cell>
          <cell r="K60">
            <v>0</v>
          </cell>
          <cell r="L60">
            <v>264</v>
          </cell>
        </row>
      </sheetData>
      <sheetData sheetId="17">
        <row r="25">
          <cell r="G25">
            <v>277</v>
          </cell>
          <cell r="H25">
            <v>680</v>
          </cell>
          <cell r="I25">
            <v>683</v>
          </cell>
          <cell r="J25">
            <v>0</v>
          </cell>
          <cell r="K25">
            <v>0</v>
          </cell>
          <cell r="L25">
            <v>1640</v>
          </cell>
        </row>
      </sheetData>
      <sheetData sheetId="18">
        <row r="19">
          <cell r="H19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H56">
            <v>89</v>
          </cell>
          <cell r="I56">
            <v>0</v>
          </cell>
          <cell r="J56">
            <v>241</v>
          </cell>
          <cell r="K56">
            <v>0</v>
          </cell>
          <cell r="L56">
            <v>0</v>
          </cell>
          <cell r="M56">
            <v>330</v>
          </cell>
        </row>
        <row r="66">
          <cell r="H66">
            <v>30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</v>
          </cell>
        </row>
      </sheetData>
      <sheetData sheetId="19">
        <row r="22">
          <cell r="H22">
            <v>0</v>
          </cell>
          <cell r="I22">
            <v>0</v>
          </cell>
          <cell r="J22">
            <v>595</v>
          </cell>
          <cell r="K22">
            <v>0</v>
          </cell>
          <cell r="L22">
            <v>0</v>
          </cell>
          <cell r="M22">
            <v>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130" zoomScaleNormal="130" zoomScalePageLayoutView="0" workbookViewId="0" topLeftCell="A64">
      <selection activeCell="A26" sqref="A26"/>
    </sheetView>
  </sheetViews>
  <sheetFormatPr defaultColWidth="9.00390625" defaultRowHeight="12.75"/>
  <cols>
    <col min="1" max="1" width="52.25390625" style="0" bestFit="1" customWidth="1"/>
    <col min="2" max="5" width="13.25390625" style="0" customWidth="1"/>
  </cols>
  <sheetData>
    <row r="1" ht="14.25">
      <c r="A1" s="18" t="s">
        <v>12</v>
      </c>
    </row>
    <row r="2" spans="2:5" ht="12.75">
      <c r="B2" s="81" t="s">
        <v>1</v>
      </c>
      <c r="C2" s="81"/>
      <c r="D2" s="81"/>
      <c r="E2" s="81"/>
    </row>
    <row r="3" s="6" customFormat="1" ht="6.75"/>
    <row r="4" ht="12.75">
      <c r="A4" s="19" t="s">
        <v>14</v>
      </c>
    </row>
    <row r="5" s="6" customFormat="1" ht="6.75"/>
    <row r="6" spans="2:5" s="6" customFormat="1" ht="11.25" customHeight="1">
      <c r="B6" s="23" t="s">
        <v>2</v>
      </c>
      <c r="C6" s="23"/>
      <c r="D6" s="23"/>
      <c r="E6" s="23"/>
    </row>
    <row r="8" spans="1:5" s="87" customFormat="1" ht="26.25" customHeight="1">
      <c r="A8" s="86"/>
      <c r="B8" s="88" t="s">
        <v>17</v>
      </c>
      <c r="C8" s="88" t="s">
        <v>243</v>
      </c>
      <c r="D8" s="88" t="s">
        <v>244</v>
      </c>
      <c r="E8" s="88" t="s">
        <v>245</v>
      </c>
    </row>
    <row r="9" spans="1:5" s="6" customFormat="1" ht="12" customHeight="1">
      <c r="A9" s="11"/>
      <c r="B9" s="11"/>
      <c r="C9" s="11"/>
      <c r="D9" s="11"/>
      <c r="E9" s="11"/>
    </row>
    <row r="10" spans="1:5" s="7" customFormat="1" ht="12">
      <c r="A10" s="9" t="s">
        <v>65</v>
      </c>
      <c r="B10" s="2">
        <f>B11+B23+B25+B30</f>
        <v>9002</v>
      </c>
      <c r="C10" s="2">
        <f>C11+C23+C25+C30</f>
        <v>9002</v>
      </c>
      <c r="D10" s="2">
        <f>D11+D23+D25+D30</f>
        <v>9224</v>
      </c>
      <c r="E10" s="2">
        <f>E11+E23+E25+E30</f>
        <v>4806</v>
      </c>
    </row>
    <row r="11" spans="1:5" s="7" customFormat="1" ht="12">
      <c r="A11" s="60" t="s">
        <v>246</v>
      </c>
      <c r="B11" s="61">
        <f>B12+B13+B15+B21+B22</f>
        <v>8195</v>
      </c>
      <c r="C11" s="61">
        <f>C12+C13+C15+C21+C22</f>
        <v>8195</v>
      </c>
      <c r="D11" s="61">
        <f>D12+D13+D15+D21+D22</f>
        <v>8300</v>
      </c>
      <c r="E11" s="61">
        <f>E12+E13+E15+E21+E22</f>
        <v>4137</v>
      </c>
    </row>
    <row r="12" spans="1:5" s="68" customFormat="1" ht="11.25">
      <c r="A12" s="20" t="s">
        <v>248</v>
      </c>
      <c r="B12" s="21">
        <v>25</v>
      </c>
      <c r="C12" s="21">
        <v>25</v>
      </c>
      <c r="D12" s="21">
        <v>12</v>
      </c>
      <c r="E12" s="21">
        <v>12</v>
      </c>
    </row>
    <row r="13" spans="1:5" s="68" customFormat="1" ht="11.25">
      <c r="A13" s="20" t="s">
        <v>250</v>
      </c>
      <c r="B13" s="21">
        <f>B14</f>
        <v>900</v>
      </c>
      <c r="C13" s="21">
        <f>C14</f>
        <v>900</v>
      </c>
      <c r="D13" s="21">
        <f>D14</f>
        <v>900</v>
      </c>
      <c r="E13" s="21">
        <f>E14</f>
        <v>381</v>
      </c>
    </row>
    <row r="14" spans="1:5" s="101" customFormat="1" ht="9.75">
      <c r="A14" s="100" t="s">
        <v>249</v>
      </c>
      <c r="B14" s="99">
        <v>900</v>
      </c>
      <c r="C14" s="99">
        <v>900</v>
      </c>
      <c r="D14" s="99">
        <v>900</v>
      </c>
      <c r="E14" s="99">
        <v>381</v>
      </c>
    </row>
    <row r="15" spans="1:5" s="22" customFormat="1" ht="11.25">
      <c r="A15" s="20" t="s">
        <v>256</v>
      </c>
      <c r="B15" s="21">
        <f>SUM(B16:B20)</f>
        <v>7240</v>
      </c>
      <c r="C15" s="21">
        <f>SUM(C16:C20)</f>
        <v>7240</v>
      </c>
      <c r="D15" s="21">
        <f>SUM(D16:D20)</f>
        <v>7346</v>
      </c>
      <c r="E15" s="21">
        <f>SUM(E16:E20)</f>
        <v>3730</v>
      </c>
    </row>
    <row r="16" spans="1:5" s="101" customFormat="1" ht="9.75">
      <c r="A16" s="100" t="s">
        <v>251</v>
      </c>
      <c r="B16" s="99">
        <v>80</v>
      </c>
      <c r="C16" s="99">
        <v>80</v>
      </c>
      <c r="D16" s="99">
        <v>80</v>
      </c>
      <c r="E16" s="99">
        <v>35</v>
      </c>
    </row>
    <row r="17" spans="1:5" s="101" customFormat="1" ht="9.75">
      <c r="A17" s="100" t="s">
        <v>252</v>
      </c>
      <c r="B17" s="99">
        <v>5000</v>
      </c>
      <c r="C17" s="99">
        <v>5000</v>
      </c>
      <c r="D17" s="99">
        <v>5000</v>
      </c>
      <c r="E17" s="99">
        <v>2611</v>
      </c>
    </row>
    <row r="18" spans="1:5" s="101" customFormat="1" ht="9.75">
      <c r="A18" s="100" t="s">
        <v>253</v>
      </c>
      <c r="B18" s="99">
        <v>100</v>
      </c>
      <c r="C18" s="99">
        <v>100</v>
      </c>
      <c r="D18" s="99">
        <v>100</v>
      </c>
      <c r="E18" s="99">
        <v>10</v>
      </c>
    </row>
    <row r="19" spans="1:5" s="101" customFormat="1" ht="9.75">
      <c r="A19" s="100" t="s">
        <v>254</v>
      </c>
      <c r="B19" s="99">
        <v>2000</v>
      </c>
      <c r="C19" s="99">
        <v>2000</v>
      </c>
      <c r="D19" s="99">
        <v>2000</v>
      </c>
      <c r="E19" s="99">
        <v>908</v>
      </c>
    </row>
    <row r="20" spans="1:5" s="101" customFormat="1" ht="9.75">
      <c r="A20" s="100" t="s">
        <v>255</v>
      </c>
      <c r="B20" s="99">
        <v>60</v>
      </c>
      <c r="C20" s="99">
        <v>60</v>
      </c>
      <c r="D20" s="99">
        <v>166</v>
      </c>
      <c r="E20" s="99">
        <v>166</v>
      </c>
    </row>
    <row r="21" spans="1:5" s="22" customFormat="1" ht="11.25">
      <c r="A21" s="20" t="s">
        <v>257</v>
      </c>
      <c r="B21" s="21">
        <v>30</v>
      </c>
      <c r="C21" s="21">
        <v>30</v>
      </c>
      <c r="D21" s="21">
        <v>30</v>
      </c>
      <c r="E21" s="21">
        <v>2</v>
      </c>
    </row>
    <row r="22" spans="1:5" s="22" customFormat="1" ht="11.25">
      <c r="A22" s="20" t="s">
        <v>258</v>
      </c>
      <c r="B22" s="21">
        <v>0</v>
      </c>
      <c r="C22" s="21">
        <v>0</v>
      </c>
      <c r="D22" s="21">
        <v>12</v>
      </c>
      <c r="E22" s="21">
        <v>12</v>
      </c>
    </row>
    <row r="23" spans="1:5" s="98" customFormat="1" ht="11.25">
      <c r="A23" s="60" t="s">
        <v>247</v>
      </c>
      <c r="B23" s="61">
        <f>B24</f>
        <v>207</v>
      </c>
      <c r="C23" s="61">
        <f>C24</f>
        <v>207</v>
      </c>
      <c r="D23" s="61">
        <f>D24</f>
        <v>350</v>
      </c>
      <c r="E23" s="61">
        <f>E24</f>
        <v>280</v>
      </c>
    </row>
    <row r="24" spans="1:5" s="22" customFormat="1" ht="11.25">
      <c r="A24" s="20" t="s">
        <v>259</v>
      </c>
      <c r="B24" s="21">
        <v>207</v>
      </c>
      <c r="C24" s="21">
        <v>207</v>
      </c>
      <c r="D24" s="21">
        <v>350</v>
      </c>
      <c r="E24" s="21">
        <v>280</v>
      </c>
    </row>
    <row r="25" spans="1:5" s="98" customFormat="1" ht="11.25">
      <c r="A25" s="60" t="s">
        <v>260</v>
      </c>
      <c r="B25" s="61">
        <f>SUM(B26:B28)</f>
        <v>590</v>
      </c>
      <c r="C25" s="61">
        <f>SUM(C26:C28)</f>
        <v>590</v>
      </c>
      <c r="D25" s="61">
        <f>SUM(D26:D28)</f>
        <v>554</v>
      </c>
      <c r="E25" s="61">
        <f>SUM(E26:E28)</f>
        <v>375</v>
      </c>
    </row>
    <row r="26" spans="1:5" s="22" customFormat="1" ht="11.25">
      <c r="A26" s="20" t="s">
        <v>261</v>
      </c>
      <c r="B26" s="21">
        <v>330</v>
      </c>
      <c r="C26" s="21">
        <v>330</v>
      </c>
      <c r="D26" s="21">
        <v>280</v>
      </c>
      <c r="E26" s="21">
        <v>202</v>
      </c>
    </row>
    <row r="27" spans="1:5" s="22" customFormat="1" ht="11.25">
      <c r="A27" s="20" t="s">
        <v>262</v>
      </c>
      <c r="B27" s="21">
        <v>250</v>
      </c>
      <c r="C27" s="21">
        <v>250</v>
      </c>
      <c r="D27" s="21">
        <v>250</v>
      </c>
      <c r="E27" s="21">
        <v>156</v>
      </c>
    </row>
    <row r="28" spans="1:5" s="22" customFormat="1" ht="11.25">
      <c r="A28" s="20" t="s">
        <v>263</v>
      </c>
      <c r="B28" s="21">
        <v>10</v>
      </c>
      <c r="C28" s="21">
        <v>10</v>
      </c>
      <c r="D28" s="21">
        <v>24</v>
      </c>
      <c r="E28" s="21">
        <v>17</v>
      </c>
    </row>
    <row r="29" spans="1:5" s="22" customFormat="1" ht="11.25">
      <c r="A29" s="20" t="s">
        <v>264</v>
      </c>
      <c r="B29" s="21">
        <v>0</v>
      </c>
      <c r="C29" s="21">
        <v>0</v>
      </c>
      <c r="D29" s="21">
        <v>0</v>
      </c>
      <c r="E29" s="21">
        <v>0</v>
      </c>
    </row>
    <row r="30" spans="1:5" s="98" customFormat="1" ht="11.25">
      <c r="A30" s="60" t="s">
        <v>265</v>
      </c>
      <c r="B30" s="61">
        <f>B31</f>
        <v>10</v>
      </c>
      <c r="C30" s="61">
        <f>C31</f>
        <v>10</v>
      </c>
      <c r="D30" s="61">
        <f>D31</f>
        <v>20</v>
      </c>
      <c r="E30" s="61">
        <f>E31</f>
        <v>14</v>
      </c>
    </row>
    <row r="31" spans="1:5" s="22" customFormat="1" ht="11.25">
      <c r="A31" s="20" t="s">
        <v>66</v>
      </c>
      <c r="B31" s="21">
        <v>10</v>
      </c>
      <c r="C31" s="21">
        <v>10</v>
      </c>
      <c r="D31" s="21">
        <v>20</v>
      </c>
      <c r="E31" s="21">
        <v>14</v>
      </c>
    </row>
    <row r="32" spans="1:5" s="22" customFormat="1" ht="11.25">
      <c r="A32" s="20"/>
      <c r="B32" s="21"/>
      <c r="C32" s="21"/>
      <c r="D32" s="21"/>
      <c r="E32" s="21"/>
    </row>
    <row r="33" spans="1:5" s="7" customFormat="1" ht="12">
      <c r="A33" s="9" t="s">
        <v>268</v>
      </c>
      <c r="B33" s="2">
        <f>SUM(B34:B38)</f>
        <v>15238</v>
      </c>
      <c r="C33" s="2">
        <f>SUM(C34:C38)</f>
        <v>15238</v>
      </c>
      <c r="D33" s="2">
        <f>SUM(D34:D38)</f>
        <v>15516</v>
      </c>
      <c r="E33" s="2">
        <f>SUM(E34:E38)</f>
        <v>8046</v>
      </c>
    </row>
    <row r="34" spans="1:5" s="22" customFormat="1" ht="11.25">
      <c r="A34" s="55" t="s">
        <v>269</v>
      </c>
      <c r="B34" s="21">
        <v>10135</v>
      </c>
      <c r="C34" s="21">
        <v>10135</v>
      </c>
      <c r="D34" s="21">
        <v>9877</v>
      </c>
      <c r="E34" s="21">
        <v>5003</v>
      </c>
    </row>
    <row r="35" spans="1:5" s="22" customFormat="1" ht="11.25">
      <c r="A35" s="55" t="s">
        <v>270</v>
      </c>
      <c r="B35" s="21">
        <v>4731</v>
      </c>
      <c r="C35" s="21">
        <v>4731</v>
      </c>
      <c r="D35" s="21">
        <v>4731</v>
      </c>
      <c r="E35" s="21">
        <v>2321</v>
      </c>
    </row>
    <row r="36" spans="1:5" s="22" customFormat="1" ht="11.25">
      <c r="A36" s="55" t="s">
        <v>271</v>
      </c>
      <c r="B36" s="21">
        <v>372</v>
      </c>
      <c r="C36" s="21">
        <v>372</v>
      </c>
      <c r="D36" s="21">
        <v>372</v>
      </c>
      <c r="E36" s="21">
        <v>186</v>
      </c>
    </row>
    <row r="37" spans="1:5" s="22" customFormat="1" ht="11.25">
      <c r="A37" s="55" t="s">
        <v>272</v>
      </c>
      <c r="B37" s="21">
        <v>0</v>
      </c>
      <c r="C37" s="21">
        <v>0</v>
      </c>
      <c r="D37" s="21">
        <v>258</v>
      </c>
      <c r="E37" s="21">
        <v>258</v>
      </c>
    </row>
    <row r="38" spans="1:5" s="22" customFormat="1" ht="11.25">
      <c r="A38" s="55" t="s">
        <v>273</v>
      </c>
      <c r="B38" s="21">
        <v>0</v>
      </c>
      <c r="C38" s="21">
        <v>0</v>
      </c>
      <c r="D38" s="21">
        <v>278</v>
      </c>
      <c r="E38" s="21">
        <v>278</v>
      </c>
    </row>
    <row r="39" spans="1:5" s="22" customFormat="1" ht="11.25">
      <c r="A39" s="55"/>
      <c r="B39" s="21"/>
      <c r="C39" s="21"/>
      <c r="D39" s="21"/>
      <c r="E39" s="21"/>
    </row>
    <row r="40" spans="1:5" s="22" customFormat="1" ht="12">
      <c r="A40" s="9" t="s">
        <v>283</v>
      </c>
      <c r="B40" s="2">
        <f>B41+B47</f>
        <v>869</v>
      </c>
      <c r="C40" s="2">
        <f>C41+C47</f>
        <v>869</v>
      </c>
      <c r="D40" s="2">
        <f>D41+D47</f>
        <v>7025</v>
      </c>
      <c r="E40" s="2">
        <f>E41+E47</f>
        <v>6632</v>
      </c>
    </row>
    <row r="41" spans="1:5" s="22" customFormat="1" ht="11.25">
      <c r="A41" s="62" t="s">
        <v>67</v>
      </c>
      <c r="B41" s="56">
        <f>SUM(B42:B46)</f>
        <v>869</v>
      </c>
      <c r="C41" s="56">
        <f>SUM(C42:C46)</f>
        <v>869</v>
      </c>
      <c r="D41" s="56">
        <f>SUM(D42:D46)</f>
        <v>709</v>
      </c>
      <c r="E41" s="56">
        <f>SUM(E42:E46)</f>
        <v>570</v>
      </c>
    </row>
    <row r="42" spans="1:5" s="22" customFormat="1" ht="11.25">
      <c r="A42" s="20" t="s">
        <v>68</v>
      </c>
      <c r="B42" s="21">
        <v>110</v>
      </c>
      <c r="C42" s="21">
        <v>110</v>
      </c>
      <c r="D42" s="21">
        <v>110</v>
      </c>
      <c r="E42" s="21">
        <v>0</v>
      </c>
    </row>
    <row r="43" spans="1:5" s="22" customFormat="1" ht="11.25">
      <c r="A43" s="20" t="s">
        <v>276</v>
      </c>
      <c r="B43" s="21">
        <v>0</v>
      </c>
      <c r="C43" s="21">
        <v>0</v>
      </c>
      <c r="D43" s="21">
        <v>0</v>
      </c>
      <c r="E43" s="21">
        <v>0</v>
      </c>
    </row>
    <row r="44" spans="1:5" s="22" customFormat="1" ht="11.25">
      <c r="A44" s="20" t="s">
        <v>277</v>
      </c>
      <c r="B44" s="21">
        <v>759</v>
      </c>
      <c r="C44" s="21">
        <v>759</v>
      </c>
      <c r="D44" s="21">
        <v>599</v>
      </c>
      <c r="E44" s="21">
        <v>570</v>
      </c>
    </row>
    <row r="45" spans="1:5" s="22" customFormat="1" ht="11.25">
      <c r="A45" s="20" t="s">
        <v>229</v>
      </c>
      <c r="B45" s="21">
        <v>0</v>
      </c>
      <c r="C45" s="21">
        <v>0</v>
      </c>
      <c r="D45" s="21">
        <v>0</v>
      </c>
      <c r="E45" s="21">
        <v>0</v>
      </c>
    </row>
    <row r="46" spans="1:5" s="22" customFormat="1" ht="11.25">
      <c r="A46" s="20" t="s">
        <v>280</v>
      </c>
      <c r="B46" s="21">
        <v>0</v>
      </c>
      <c r="C46" s="21">
        <v>0</v>
      </c>
      <c r="D46" s="21">
        <v>0</v>
      </c>
      <c r="E46" s="21">
        <v>0</v>
      </c>
    </row>
    <row r="47" spans="1:5" s="22" customFormat="1" ht="11.25">
      <c r="A47" s="62" t="s">
        <v>69</v>
      </c>
      <c r="B47" s="56">
        <f>SUM(B48:B51)</f>
        <v>0</v>
      </c>
      <c r="C47" s="56">
        <f>SUM(C48:C51)</f>
        <v>0</v>
      </c>
      <c r="D47" s="56">
        <f>SUM(D48:D51)</f>
        <v>6316</v>
      </c>
      <c r="E47" s="56">
        <f>SUM(E48:E51)</f>
        <v>6062</v>
      </c>
    </row>
    <row r="48" spans="1:5" s="22" customFormat="1" ht="11.25">
      <c r="A48" s="20" t="s">
        <v>278</v>
      </c>
      <c r="B48" s="21">
        <v>0</v>
      </c>
      <c r="C48" s="21">
        <v>0</v>
      </c>
      <c r="D48" s="21">
        <v>0</v>
      </c>
      <c r="E48" s="21">
        <v>0</v>
      </c>
    </row>
    <row r="49" spans="1:5" s="22" customFormat="1" ht="11.25">
      <c r="A49" s="20" t="s">
        <v>279</v>
      </c>
      <c r="B49" s="21">
        <v>0</v>
      </c>
      <c r="C49" s="21">
        <v>0</v>
      </c>
      <c r="D49" s="21">
        <v>0</v>
      </c>
      <c r="E49" s="21">
        <v>0</v>
      </c>
    </row>
    <row r="50" spans="1:5" s="22" customFormat="1" ht="11.25">
      <c r="A50" s="20" t="s">
        <v>281</v>
      </c>
      <c r="B50" s="21">
        <v>0</v>
      </c>
      <c r="C50" s="21">
        <v>0</v>
      </c>
      <c r="D50" s="21">
        <v>6316</v>
      </c>
      <c r="E50" s="21">
        <v>6062</v>
      </c>
    </row>
    <row r="51" spans="1:5" s="22" customFormat="1" ht="11.25">
      <c r="A51" s="20" t="s">
        <v>282</v>
      </c>
      <c r="B51" s="21">
        <v>0</v>
      </c>
      <c r="C51" s="21">
        <v>0</v>
      </c>
      <c r="D51" s="21">
        <v>0</v>
      </c>
      <c r="E51" s="21">
        <v>0</v>
      </c>
    </row>
    <row r="52" spans="1:5" s="7" customFormat="1" ht="12">
      <c r="A52" s="20"/>
      <c r="B52" s="21"/>
      <c r="C52" s="21"/>
      <c r="D52" s="21"/>
      <c r="E52" s="21"/>
    </row>
    <row r="53" spans="1:5" s="22" customFormat="1" ht="12">
      <c r="A53" s="25" t="s">
        <v>284</v>
      </c>
      <c r="B53" s="24">
        <f>B10+B33+B40</f>
        <v>25109</v>
      </c>
      <c r="C53" s="24">
        <f>C10+C33+C40</f>
        <v>25109</v>
      </c>
      <c r="D53" s="24">
        <f>D10+D33+D40</f>
        <v>31765</v>
      </c>
      <c r="E53" s="24">
        <f>E10+E33+E40</f>
        <v>19484</v>
      </c>
    </row>
    <row r="54" spans="1:5" s="7" customFormat="1" ht="12">
      <c r="A54" s="9"/>
      <c r="B54" s="2"/>
      <c r="C54" s="2"/>
      <c r="D54" s="2"/>
      <c r="E54" s="2"/>
    </row>
    <row r="55" spans="1:5" s="7" customFormat="1" ht="12">
      <c r="A55" s="11"/>
      <c r="B55" s="11"/>
      <c r="C55" s="11"/>
      <c r="D55" s="11"/>
      <c r="E55" s="11"/>
    </row>
    <row r="56" spans="1:5" s="6" customFormat="1" ht="12" customHeight="1">
      <c r="A56" s="9" t="s">
        <v>285</v>
      </c>
      <c r="B56" s="2">
        <f>B57+B58+B59</f>
        <v>1671</v>
      </c>
      <c r="C56" s="2">
        <f>C57+C58+C59</f>
        <v>1671</v>
      </c>
      <c r="D56" s="2">
        <f>D57+D58+D59</f>
        <v>515</v>
      </c>
      <c r="E56" s="2">
        <f>E57+E58+E59</f>
        <v>515</v>
      </c>
    </row>
    <row r="57" spans="1:5" s="3" customFormat="1" ht="12">
      <c r="A57" s="63" t="s">
        <v>70</v>
      </c>
      <c r="B57" s="64">
        <v>0</v>
      </c>
      <c r="C57" s="64">
        <v>0</v>
      </c>
      <c r="D57" s="64">
        <v>0</v>
      </c>
      <c r="E57" s="64">
        <v>0</v>
      </c>
    </row>
    <row r="58" spans="1:5" s="102" customFormat="1" ht="11.25">
      <c r="A58" s="63" t="s">
        <v>266</v>
      </c>
      <c r="B58" s="64">
        <v>0</v>
      </c>
      <c r="C58" s="64">
        <v>0</v>
      </c>
      <c r="D58" s="64">
        <v>0</v>
      </c>
      <c r="E58" s="64">
        <v>0</v>
      </c>
    </row>
    <row r="59" spans="1:5" s="102" customFormat="1" ht="11.25">
      <c r="A59" s="63" t="s">
        <v>72</v>
      </c>
      <c r="B59" s="64">
        <v>1671</v>
      </c>
      <c r="C59" s="64">
        <v>1671</v>
      </c>
      <c r="D59" s="64">
        <v>515</v>
      </c>
      <c r="E59" s="64">
        <v>515</v>
      </c>
    </row>
    <row r="60" spans="1:5" s="102" customFormat="1" ht="11.25">
      <c r="A60" s="63" t="s">
        <v>267</v>
      </c>
      <c r="B60" s="64">
        <v>0</v>
      </c>
      <c r="C60" s="64">
        <v>0</v>
      </c>
      <c r="D60" s="64">
        <v>0</v>
      </c>
      <c r="E60" s="64">
        <v>0</v>
      </c>
    </row>
    <row r="61" spans="1:5" s="7" customFormat="1" ht="12">
      <c r="A61" s="20"/>
      <c r="B61" s="21"/>
      <c r="C61" s="21"/>
      <c r="D61" s="21"/>
      <c r="E61" s="21"/>
    </row>
    <row r="62" spans="1:5" s="7" customFormat="1" ht="12">
      <c r="A62" s="9" t="s">
        <v>286</v>
      </c>
      <c r="B62" s="2">
        <f>B63+B64</f>
        <v>0</v>
      </c>
      <c r="C62" s="2">
        <f>C63+C64</f>
        <v>0</v>
      </c>
      <c r="D62" s="2">
        <f>D63+D64</f>
        <v>1322</v>
      </c>
      <c r="E62" s="2">
        <f>E63+E64</f>
        <v>1322</v>
      </c>
    </row>
    <row r="63" spans="1:5" s="7" customFormat="1" ht="12">
      <c r="A63" s="63" t="s">
        <v>274</v>
      </c>
      <c r="B63" s="64">
        <v>0</v>
      </c>
      <c r="C63" s="64">
        <v>0</v>
      </c>
      <c r="D63" s="64">
        <v>1154</v>
      </c>
      <c r="E63" s="64">
        <v>1154</v>
      </c>
    </row>
    <row r="64" spans="1:5" s="6" customFormat="1" ht="12" customHeight="1">
      <c r="A64" s="55" t="s">
        <v>275</v>
      </c>
      <c r="B64" s="21">
        <v>0</v>
      </c>
      <c r="C64" s="21">
        <v>0</v>
      </c>
      <c r="D64" s="21">
        <v>168</v>
      </c>
      <c r="E64" s="21">
        <v>168</v>
      </c>
    </row>
    <row r="65" spans="1:5" s="7" customFormat="1" ht="12">
      <c r="A65" s="62"/>
      <c r="B65" s="56"/>
      <c r="C65" s="56"/>
      <c r="D65" s="56"/>
      <c r="E65" s="56"/>
    </row>
    <row r="66" spans="1:5" s="36" customFormat="1" ht="12">
      <c r="A66" s="9" t="s">
        <v>287</v>
      </c>
      <c r="B66" s="2">
        <f>B67+B68</f>
        <v>0</v>
      </c>
      <c r="C66" s="2">
        <f>C67+C68</f>
        <v>0</v>
      </c>
      <c r="D66" s="2">
        <f>D67+D68</f>
        <v>0</v>
      </c>
      <c r="E66" s="2">
        <f>E67+E68</f>
        <v>0</v>
      </c>
    </row>
    <row r="67" spans="1:5" s="36" customFormat="1" ht="12">
      <c r="A67" s="65" t="s">
        <v>228</v>
      </c>
      <c r="B67" s="64">
        <v>0</v>
      </c>
      <c r="C67" s="64">
        <v>0</v>
      </c>
      <c r="D67" s="64">
        <v>0</v>
      </c>
      <c r="E67" s="64">
        <v>0</v>
      </c>
    </row>
    <row r="68" spans="1:5" s="36" customFormat="1" ht="12">
      <c r="A68" s="55" t="s">
        <v>71</v>
      </c>
      <c r="B68" s="21">
        <v>0</v>
      </c>
      <c r="C68" s="21">
        <v>0</v>
      </c>
      <c r="D68" s="21">
        <v>0</v>
      </c>
      <c r="E68" s="21">
        <v>0</v>
      </c>
    </row>
    <row r="69" spans="1:5" s="7" customFormat="1" ht="12">
      <c r="A69" s="55"/>
      <c r="B69" s="21"/>
      <c r="C69" s="21"/>
      <c r="D69" s="21"/>
      <c r="E69" s="21"/>
    </row>
    <row r="70" spans="1:5" s="6" customFormat="1" ht="12" customHeight="1">
      <c r="A70" s="25" t="s">
        <v>288</v>
      </c>
      <c r="B70" s="24">
        <f>B56+B62+B66</f>
        <v>1671</v>
      </c>
      <c r="C70" s="24">
        <f>C56+C62+C66</f>
        <v>1671</v>
      </c>
      <c r="D70" s="24">
        <f>D56+D62+D66</f>
        <v>1837</v>
      </c>
      <c r="E70" s="24">
        <f>E56+E62+E66</f>
        <v>1837</v>
      </c>
    </row>
    <row r="71" spans="1:5" s="7" customFormat="1" ht="12">
      <c r="A71" s="62"/>
      <c r="B71" s="56"/>
      <c r="C71" s="56"/>
      <c r="D71" s="56"/>
      <c r="E71" s="56"/>
    </row>
    <row r="72" spans="1:5" s="36" customFormat="1" ht="12">
      <c r="A72" s="25" t="s">
        <v>289</v>
      </c>
      <c r="B72" s="24">
        <v>0</v>
      </c>
      <c r="C72" s="24">
        <v>0</v>
      </c>
      <c r="D72" s="24">
        <v>0</v>
      </c>
      <c r="E72" s="24">
        <v>0</v>
      </c>
    </row>
    <row r="73" spans="1:5" s="7" customFormat="1" ht="12">
      <c r="A73" s="62"/>
      <c r="B73" s="56"/>
      <c r="C73" s="56"/>
      <c r="D73" s="56"/>
      <c r="E73" s="56"/>
    </row>
    <row r="74" spans="1:5" s="36" customFormat="1" ht="12">
      <c r="A74" s="25" t="s">
        <v>290</v>
      </c>
      <c r="B74" s="24">
        <f>B53+B70+B72</f>
        <v>26780</v>
      </c>
      <c r="C74" s="24">
        <f>C53+C70+C72</f>
        <v>26780</v>
      </c>
      <c r="D74" s="24">
        <f>D53+D70+D72</f>
        <v>33602</v>
      </c>
      <c r="E74" s="24">
        <f>E53+E70+E72</f>
        <v>21321</v>
      </c>
    </row>
    <row r="75" spans="1:5" s="7" customFormat="1" ht="15.75" customHeight="1">
      <c r="A75" s="62"/>
      <c r="B75" s="56"/>
      <c r="C75" s="56"/>
      <c r="D75" s="56"/>
      <c r="E75" s="56"/>
    </row>
    <row r="76" spans="1:5" s="36" customFormat="1" ht="12">
      <c r="A76" s="25" t="s">
        <v>291</v>
      </c>
      <c r="B76" s="24">
        <v>5797</v>
      </c>
      <c r="C76" s="24">
        <v>5797</v>
      </c>
      <c r="D76" s="24">
        <v>5797</v>
      </c>
      <c r="E76" s="24">
        <v>5797</v>
      </c>
    </row>
    <row r="77" spans="1:5" s="6" customFormat="1" ht="12" customHeight="1">
      <c r="A77" s="34"/>
      <c r="B77" s="35"/>
      <c r="C77" s="35"/>
      <c r="D77" s="35"/>
      <c r="E77" s="35"/>
    </row>
    <row r="78" spans="1:5" s="6" customFormat="1" ht="15.75" customHeight="1">
      <c r="A78" s="34" t="s">
        <v>292</v>
      </c>
      <c r="B78" s="35">
        <v>0</v>
      </c>
      <c r="C78" s="35">
        <v>0</v>
      </c>
      <c r="D78" s="35">
        <v>0</v>
      </c>
      <c r="E78" s="35">
        <v>0</v>
      </c>
    </row>
    <row r="79" spans="1:5" s="1" customFormat="1" ht="12.75">
      <c r="A79" s="34"/>
      <c r="B79" s="35"/>
      <c r="C79" s="35"/>
      <c r="D79" s="35"/>
      <c r="E79" s="35"/>
    </row>
    <row r="80" spans="1:5" ht="12.75">
      <c r="A80" s="25" t="s">
        <v>293</v>
      </c>
      <c r="B80" s="24">
        <f>B78</f>
        <v>0</v>
      </c>
      <c r="C80" s="24">
        <f>C78</f>
        <v>0</v>
      </c>
      <c r="D80" s="24">
        <f>D78</f>
        <v>0</v>
      </c>
      <c r="E80" s="24">
        <f>E78</f>
        <v>0</v>
      </c>
    </row>
    <row r="81" spans="1:5" ht="12.75">
      <c r="A81" s="11"/>
      <c r="B81" s="12"/>
      <c r="C81" s="12"/>
      <c r="D81" s="12"/>
      <c r="E81" s="12"/>
    </row>
    <row r="82" spans="1:5" ht="12.75">
      <c r="A82" s="26" t="s">
        <v>294</v>
      </c>
      <c r="B82" s="27">
        <f>B74+B76+B80</f>
        <v>32577</v>
      </c>
      <c r="C82" s="27">
        <f>C74+C76+C80</f>
        <v>32577</v>
      </c>
      <c r="D82" s="27">
        <f>D74+D76+D80</f>
        <v>39399</v>
      </c>
      <c r="E82" s="27">
        <f>E74+E76+E80</f>
        <v>27118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64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="130" zoomScaleNormal="130" zoomScalePageLayoutView="0" workbookViewId="0" topLeftCell="A7">
      <selection activeCell="A56" sqref="A56"/>
    </sheetView>
  </sheetViews>
  <sheetFormatPr defaultColWidth="9.00390625" defaultRowHeight="12.75"/>
  <cols>
    <col min="1" max="1" width="52.875" style="0" customWidth="1"/>
    <col min="2" max="5" width="13.875" style="0" customWidth="1"/>
  </cols>
  <sheetData>
    <row r="1" ht="12.75">
      <c r="A1" t="s">
        <v>12</v>
      </c>
    </row>
    <row r="2" spans="2:5" ht="12.75">
      <c r="B2" s="81" t="s">
        <v>13</v>
      </c>
      <c r="C2" s="81"/>
      <c r="D2" s="81"/>
      <c r="E2" s="81"/>
    </row>
    <row r="3" ht="12.75">
      <c r="A3" s="57" t="s">
        <v>10</v>
      </c>
    </row>
    <row r="4" spans="2:5" ht="12.75">
      <c r="B4" s="23" t="s">
        <v>2</v>
      </c>
      <c r="C4" s="23"/>
      <c r="D4" s="23"/>
      <c r="E4" s="23"/>
    </row>
    <row r="5" ht="12.75" customHeight="1"/>
    <row r="6" spans="1:5" s="7" customFormat="1" ht="12" customHeight="1">
      <c r="A6" s="113"/>
      <c r="B6" s="108" t="s">
        <v>17</v>
      </c>
      <c r="C6" s="108" t="s">
        <v>243</v>
      </c>
      <c r="D6" s="108" t="s">
        <v>244</v>
      </c>
      <c r="E6" s="108" t="s">
        <v>245</v>
      </c>
    </row>
    <row r="7" spans="1:5" ht="18" customHeight="1">
      <c r="A7" s="114"/>
      <c r="B7" s="109"/>
      <c r="C7" s="109"/>
      <c r="D7" s="109"/>
      <c r="E7" s="109"/>
    </row>
    <row r="8" spans="1:5" ht="12.75">
      <c r="A8" s="28"/>
      <c r="B8" s="29"/>
      <c r="C8" s="29"/>
      <c r="D8" s="29"/>
      <c r="E8" s="29"/>
    </row>
    <row r="9" spans="1:5" s="7" customFormat="1" ht="12">
      <c r="A9" s="9" t="s">
        <v>60</v>
      </c>
      <c r="B9" s="2">
        <f>SUM(B10:B12)</f>
        <v>8764</v>
      </c>
      <c r="C9" s="2">
        <f>SUM(C10:C12)</f>
        <v>8764</v>
      </c>
      <c r="D9" s="2">
        <f>SUM(D10:D12)</f>
        <v>8821</v>
      </c>
      <c r="E9" s="2">
        <f>SUM(E10:E12)</f>
        <v>4285</v>
      </c>
    </row>
    <row r="10" spans="1:5" s="22" customFormat="1" ht="11.25">
      <c r="A10" s="20" t="s">
        <v>3</v>
      </c>
      <c r="B10" s="21">
        <v>5179</v>
      </c>
      <c r="C10" s="21">
        <v>5179</v>
      </c>
      <c r="D10" s="21">
        <v>4913</v>
      </c>
      <c r="E10" s="21">
        <v>2467</v>
      </c>
    </row>
    <row r="11" spans="1:5" s="22" customFormat="1" ht="11.25">
      <c r="A11" s="20" t="s">
        <v>4</v>
      </c>
      <c r="B11" s="21">
        <v>534</v>
      </c>
      <c r="C11" s="21">
        <v>534</v>
      </c>
      <c r="D11" s="21">
        <v>600</v>
      </c>
      <c r="E11" s="21">
        <v>297</v>
      </c>
    </row>
    <row r="12" spans="1:5" s="22" customFormat="1" ht="11.25">
      <c r="A12" s="20" t="s">
        <v>5</v>
      </c>
      <c r="B12" s="21">
        <v>3051</v>
      </c>
      <c r="C12" s="21">
        <v>3051</v>
      </c>
      <c r="D12" s="21">
        <v>3308</v>
      </c>
      <c r="E12" s="21">
        <v>1521</v>
      </c>
    </row>
    <row r="13" spans="1:5" s="3" customFormat="1" ht="12">
      <c r="A13" s="4"/>
      <c r="B13" s="5"/>
      <c r="C13" s="5"/>
      <c r="D13" s="5"/>
      <c r="E13" s="5"/>
    </row>
    <row r="14" spans="1:5" s="7" customFormat="1" ht="12">
      <c r="A14" s="9" t="s">
        <v>61</v>
      </c>
      <c r="B14" s="2">
        <f>SUM(B15:B17)</f>
        <v>2217</v>
      </c>
      <c r="C14" s="2">
        <f>SUM(C15:C17)</f>
        <v>2217</v>
      </c>
      <c r="D14" s="2">
        <f>SUM(D15:D17)</f>
        <v>2253</v>
      </c>
      <c r="E14" s="2">
        <f>SUM(E15:E17)</f>
        <v>1043</v>
      </c>
    </row>
    <row r="15" spans="1:5" s="22" customFormat="1" ht="11.25">
      <c r="A15" s="20" t="s">
        <v>73</v>
      </c>
      <c r="B15" s="21">
        <v>2150</v>
      </c>
      <c r="C15" s="21">
        <v>2150</v>
      </c>
      <c r="D15" s="21">
        <v>2186</v>
      </c>
      <c r="E15" s="21">
        <v>1001</v>
      </c>
    </row>
    <row r="16" spans="1:5" s="22" customFormat="1" ht="11.25">
      <c r="A16" s="20" t="s">
        <v>6</v>
      </c>
      <c r="B16" s="21">
        <v>67</v>
      </c>
      <c r="C16" s="21">
        <v>67</v>
      </c>
      <c r="D16" s="21">
        <v>67</v>
      </c>
      <c r="E16" s="21">
        <v>42</v>
      </c>
    </row>
    <row r="17" spans="1:5" s="22" customFormat="1" ht="11.25">
      <c r="A17" s="20" t="s">
        <v>192</v>
      </c>
      <c r="B17" s="21">
        <v>0</v>
      </c>
      <c r="C17" s="21">
        <v>0</v>
      </c>
      <c r="D17" s="21">
        <v>0</v>
      </c>
      <c r="E17" s="21">
        <v>0</v>
      </c>
    </row>
    <row r="18" spans="1:5" s="7" customFormat="1" ht="12">
      <c r="A18" s="4"/>
      <c r="B18" s="5"/>
      <c r="C18" s="5"/>
      <c r="D18" s="5"/>
      <c r="E18" s="5"/>
    </row>
    <row r="19" spans="1:5" s="3" customFormat="1" ht="12">
      <c r="A19" s="9" t="s">
        <v>74</v>
      </c>
      <c r="B19" s="2">
        <f>SUM(B20:B28)</f>
        <v>6602</v>
      </c>
      <c r="C19" s="2">
        <f>SUM(C20:C28)</f>
        <v>7282</v>
      </c>
      <c r="D19" s="2">
        <f>SUM(D20:D28)</f>
        <v>14825</v>
      </c>
      <c r="E19" s="2">
        <f>SUM(E20:E28)</f>
        <v>9684</v>
      </c>
    </row>
    <row r="20" spans="1:5" s="22" customFormat="1" ht="11.25">
      <c r="A20" s="20" t="s">
        <v>7</v>
      </c>
      <c r="B20" s="21">
        <v>1370</v>
      </c>
      <c r="C20" s="21">
        <v>1905</v>
      </c>
      <c r="D20" s="21">
        <v>2088</v>
      </c>
      <c r="E20" s="21">
        <v>432</v>
      </c>
    </row>
    <row r="21" spans="1:5" s="22" customFormat="1" ht="11.25">
      <c r="A21" s="20" t="s">
        <v>8</v>
      </c>
      <c r="B21" s="21">
        <v>488</v>
      </c>
      <c r="C21" s="21">
        <v>488</v>
      </c>
      <c r="D21" s="21">
        <v>524</v>
      </c>
      <c r="E21" s="21">
        <v>305</v>
      </c>
    </row>
    <row r="22" spans="1:5" s="22" customFormat="1" ht="11.25">
      <c r="A22" s="20" t="s">
        <v>18</v>
      </c>
      <c r="B22" s="21">
        <v>2773</v>
      </c>
      <c r="C22" s="21">
        <v>2773</v>
      </c>
      <c r="D22" s="21">
        <v>3652</v>
      </c>
      <c r="E22" s="21">
        <v>1833</v>
      </c>
    </row>
    <row r="23" spans="1:5" s="22" customFormat="1" ht="11.25">
      <c r="A23" s="20" t="s">
        <v>15</v>
      </c>
      <c r="B23" s="21">
        <v>150</v>
      </c>
      <c r="C23" s="21">
        <v>150</v>
      </c>
      <c r="D23" s="21">
        <v>200</v>
      </c>
      <c r="E23" s="21">
        <v>118</v>
      </c>
    </row>
    <row r="24" spans="1:5" s="22" customFormat="1" ht="11.25">
      <c r="A24" s="20" t="s">
        <v>9</v>
      </c>
      <c r="B24" s="21">
        <v>1265</v>
      </c>
      <c r="C24" s="21">
        <v>1410</v>
      </c>
      <c r="D24" s="21">
        <v>1612</v>
      </c>
      <c r="E24" s="21">
        <v>655</v>
      </c>
    </row>
    <row r="25" spans="1:5" s="22" customFormat="1" ht="11.25">
      <c r="A25" s="20" t="s">
        <v>16</v>
      </c>
      <c r="B25" s="21">
        <v>70</v>
      </c>
      <c r="C25" s="21">
        <v>70</v>
      </c>
      <c r="D25" s="21">
        <v>170</v>
      </c>
      <c r="E25" s="21">
        <v>30</v>
      </c>
    </row>
    <row r="26" spans="1:5" s="22" customFormat="1" ht="11.25">
      <c r="A26" s="20" t="s">
        <v>11</v>
      </c>
      <c r="B26" s="21">
        <v>0</v>
      </c>
      <c r="C26" s="21">
        <v>0</v>
      </c>
      <c r="D26" s="21">
        <v>0</v>
      </c>
      <c r="E26" s="21">
        <v>0</v>
      </c>
    </row>
    <row r="27" spans="1:5" s="22" customFormat="1" ht="11.25">
      <c r="A27" s="20" t="s">
        <v>295</v>
      </c>
      <c r="B27" s="21">
        <v>366</v>
      </c>
      <c r="C27" s="21">
        <v>366</v>
      </c>
      <c r="D27" s="21">
        <v>6459</v>
      </c>
      <c r="E27" s="21">
        <v>6311</v>
      </c>
    </row>
    <row r="28" spans="1:5" s="22" customFormat="1" ht="11.25">
      <c r="A28" s="20" t="s">
        <v>19</v>
      </c>
      <c r="B28" s="21">
        <v>120</v>
      </c>
      <c r="C28" s="21">
        <v>120</v>
      </c>
      <c r="D28" s="21">
        <v>120</v>
      </c>
      <c r="E28" s="21">
        <v>0</v>
      </c>
    </row>
    <row r="29" spans="1:5" s="3" customFormat="1" ht="12">
      <c r="A29" s="4"/>
      <c r="B29" s="5"/>
      <c r="C29" s="5"/>
      <c r="D29" s="5"/>
      <c r="E29" s="5"/>
    </row>
    <row r="30" spans="1:5" s="3" customFormat="1" ht="12">
      <c r="A30" s="9" t="s">
        <v>75</v>
      </c>
      <c r="B30" s="2">
        <f>B34+B31</f>
        <v>5553</v>
      </c>
      <c r="C30" s="2">
        <f>C34+C31</f>
        <v>5553</v>
      </c>
      <c r="D30" s="2">
        <f>D34+D31</f>
        <v>5898</v>
      </c>
      <c r="E30" s="2">
        <f>E34+E31</f>
        <v>3218</v>
      </c>
    </row>
    <row r="31" spans="1:5" s="98" customFormat="1" ht="11.25">
      <c r="A31" s="60" t="s">
        <v>297</v>
      </c>
      <c r="B31" s="61">
        <f>SUM(B32:B33)</f>
        <v>5313</v>
      </c>
      <c r="C31" s="61">
        <f>SUM(C32:C33)</f>
        <v>5313</v>
      </c>
      <c r="D31" s="61">
        <f>SUM(D32:D33)</f>
        <v>5680</v>
      </c>
      <c r="E31" s="61">
        <f>SUM(E32:E33)</f>
        <v>3114</v>
      </c>
    </row>
    <row r="32" spans="1:5" s="68" customFormat="1" ht="11.25">
      <c r="A32" s="20" t="s">
        <v>298</v>
      </c>
      <c r="B32" s="21">
        <v>5301</v>
      </c>
      <c r="C32" s="21">
        <v>5301</v>
      </c>
      <c r="D32" s="21">
        <v>5616</v>
      </c>
      <c r="E32" s="21">
        <v>3053</v>
      </c>
    </row>
    <row r="33" spans="1:5" s="68" customFormat="1" ht="11.25">
      <c r="A33" s="20" t="s">
        <v>299</v>
      </c>
      <c r="B33" s="21">
        <v>12</v>
      </c>
      <c r="C33" s="21">
        <v>12</v>
      </c>
      <c r="D33" s="21">
        <v>64</v>
      </c>
      <c r="E33" s="21">
        <v>61</v>
      </c>
    </row>
    <row r="34" spans="1:5" s="98" customFormat="1" ht="11.25">
      <c r="A34" s="97" t="s">
        <v>300</v>
      </c>
      <c r="B34" s="61">
        <f>SUM(B35:B37)</f>
        <v>240</v>
      </c>
      <c r="C34" s="61">
        <f>SUM(C35:C37)</f>
        <v>240</v>
      </c>
      <c r="D34" s="61">
        <f>SUM(D35:D37)</f>
        <v>218</v>
      </c>
      <c r="E34" s="61">
        <f>SUM(E35:E37)</f>
        <v>104</v>
      </c>
    </row>
    <row r="35" spans="1:5" s="3" customFormat="1" ht="12">
      <c r="A35" s="20" t="s">
        <v>301</v>
      </c>
      <c r="B35" s="21">
        <v>208</v>
      </c>
      <c r="C35" s="21">
        <v>208</v>
      </c>
      <c r="D35" s="21">
        <v>50</v>
      </c>
      <c r="E35" s="21">
        <v>0</v>
      </c>
    </row>
    <row r="36" spans="1:5" s="3" customFormat="1" ht="12">
      <c r="A36" s="20" t="s">
        <v>302</v>
      </c>
      <c r="B36" s="21">
        <v>0</v>
      </c>
      <c r="C36" s="21">
        <v>0</v>
      </c>
      <c r="D36" s="21">
        <v>108</v>
      </c>
      <c r="E36" s="21">
        <v>54</v>
      </c>
    </row>
    <row r="37" spans="1:5" s="3" customFormat="1" ht="12">
      <c r="A37" s="20" t="s">
        <v>303</v>
      </c>
      <c r="B37" s="21">
        <v>32</v>
      </c>
      <c r="C37" s="21">
        <v>32</v>
      </c>
      <c r="D37" s="21">
        <v>60</v>
      </c>
      <c r="E37" s="21">
        <v>50</v>
      </c>
    </row>
    <row r="38" spans="1:5" s="6" customFormat="1" ht="6.75">
      <c r="A38" s="11"/>
      <c r="B38" s="12"/>
      <c r="C38" s="12"/>
      <c r="D38" s="12"/>
      <c r="E38" s="12"/>
    </row>
    <row r="39" spans="1:5" s="7" customFormat="1" ht="12">
      <c r="A39" s="9" t="s">
        <v>76</v>
      </c>
      <c r="B39" s="2">
        <v>1044</v>
      </c>
      <c r="C39" s="2">
        <v>1044</v>
      </c>
      <c r="D39" s="2">
        <v>1044</v>
      </c>
      <c r="E39" s="2">
        <v>291</v>
      </c>
    </row>
    <row r="40" spans="1:5" s="6" customFormat="1" ht="6.75">
      <c r="A40" s="11"/>
      <c r="B40" s="12"/>
      <c r="C40" s="12"/>
      <c r="D40" s="12"/>
      <c r="E40" s="12"/>
    </row>
    <row r="41" spans="1:5" s="7" customFormat="1" ht="12">
      <c r="A41" s="9"/>
      <c r="B41" s="2"/>
      <c r="C41" s="2"/>
      <c r="D41" s="2"/>
      <c r="E41" s="2"/>
    </row>
    <row r="42" spans="1:5" s="3" customFormat="1" ht="12.75">
      <c r="A42" s="26" t="s">
        <v>77</v>
      </c>
      <c r="B42" s="27">
        <f>B9+B14+B19+B30+B39</f>
        <v>24180</v>
      </c>
      <c r="C42" s="27">
        <f>C9+C14+C19+C30+C39</f>
        <v>24860</v>
      </c>
      <c r="D42" s="27">
        <f>D9+D14+D19+D30+D39</f>
        <v>32841</v>
      </c>
      <c r="E42" s="27">
        <f>E9+E14+E19+E30+E39</f>
        <v>18521</v>
      </c>
    </row>
    <row r="43" spans="1:5" s="3" customFormat="1" ht="12.75">
      <c r="A43" s="8"/>
      <c r="B43" s="14"/>
      <c r="C43" s="14"/>
      <c r="D43" s="14"/>
      <c r="E43" s="14"/>
    </row>
    <row r="44" spans="1:5" s="6" customFormat="1" ht="12">
      <c r="A44" s="9" t="s">
        <v>78</v>
      </c>
      <c r="B44" s="2">
        <f>SUM(B45:B48)</f>
        <v>0</v>
      </c>
      <c r="C44" s="2">
        <f>SUM(C45:C48)</f>
        <v>0</v>
      </c>
      <c r="D44" s="2">
        <f>SUM(D45:D48)</f>
        <v>693</v>
      </c>
      <c r="E44" s="2">
        <f>SUM(E45:E48)</f>
        <v>195</v>
      </c>
    </row>
    <row r="45" spans="1:5" s="6" customFormat="1" ht="11.25">
      <c r="A45" s="20" t="s">
        <v>230</v>
      </c>
      <c r="B45" s="21">
        <v>0</v>
      </c>
      <c r="C45" s="21">
        <v>0</v>
      </c>
      <c r="D45" s="21">
        <v>0</v>
      </c>
      <c r="E45" s="21">
        <v>0</v>
      </c>
    </row>
    <row r="46" spans="1:5" s="6" customFormat="1" ht="11.25">
      <c r="A46" s="20" t="s">
        <v>296</v>
      </c>
      <c r="B46" s="21">
        <v>0</v>
      </c>
      <c r="C46" s="21">
        <v>0</v>
      </c>
      <c r="D46" s="21">
        <v>392</v>
      </c>
      <c r="E46" s="21">
        <v>0</v>
      </c>
    </row>
    <row r="47" spans="1:5" s="6" customFormat="1" ht="11.25">
      <c r="A47" s="20" t="s">
        <v>231</v>
      </c>
      <c r="B47" s="21">
        <v>0</v>
      </c>
      <c r="C47" s="21">
        <v>0</v>
      </c>
      <c r="D47" s="21">
        <v>195</v>
      </c>
      <c r="E47" s="21">
        <v>195</v>
      </c>
    </row>
    <row r="48" spans="1:5" s="6" customFormat="1" ht="11.25">
      <c r="A48" s="20" t="s">
        <v>82</v>
      </c>
      <c r="B48" s="21">
        <v>0</v>
      </c>
      <c r="C48" s="21">
        <v>0</v>
      </c>
      <c r="D48" s="21">
        <v>106</v>
      </c>
      <c r="E48" s="21">
        <v>0</v>
      </c>
    </row>
    <row r="49" spans="1:5" s="13" customFormat="1" ht="12">
      <c r="A49" s="10"/>
      <c r="B49" s="5"/>
      <c r="C49" s="5"/>
      <c r="D49" s="5"/>
      <c r="E49" s="5"/>
    </row>
    <row r="50" spans="1:5" s="13" customFormat="1" ht="12">
      <c r="A50" s="9" t="s">
        <v>83</v>
      </c>
      <c r="B50" s="2">
        <v>0</v>
      </c>
      <c r="C50" s="2">
        <v>0</v>
      </c>
      <c r="D50" s="2">
        <v>0</v>
      </c>
      <c r="E50" s="2">
        <v>0</v>
      </c>
    </row>
    <row r="51" spans="1:5" s="7" customFormat="1" ht="12">
      <c r="A51" s="4"/>
      <c r="B51" s="4"/>
      <c r="C51" s="4"/>
      <c r="D51" s="4"/>
      <c r="E51" s="4"/>
    </row>
    <row r="52" spans="1:5" s="7" customFormat="1" ht="12">
      <c r="A52" s="9" t="s">
        <v>79</v>
      </c>
      <c r="B52" s="2">
        <f>B53+B55</f>
        <v>1971</v>
      </c>
      <c r="C52" s="2">
        <f>C53+C55</f>
        <v>1971</v>
      </c>
      <c r="D52" s="2">
        <f>D53+D55</f>
        <v>468</v>
      </c>
      <c r="E52" s="2">
        <f>E53+E55</f>
        <v>468</v>
      </c>
    </row>
    <row r="53" spans="1:5" s="7" customFormat="1" ht="12">
      <c r="A53" s="60" t="s">
        <v>80</v>
      </c>
      <c r="B53" s="61">
        <f>B54</f>
        <v>0</v>
      </c>
      <c r="C53" s="61">
        <f>C54</f>
        <v>0</v>
      </c>
      <c r="D53" s="61">
        <f>D54</f>
        <v>28</v>
      </c>
      <c r="E53" s="61">
        <f>E54</f>
        <v>28</v>
      </c>
    </row>
    <row r="54" spans="1:5" s="22" customFormat="1" ht="11.25">
      <c r="A54" s="20" t="s">
        <v>304</v>
      </c>
      <c r="B54" s="21">
        <v>0</v>
      </c>
      <c r="C54" s="21">
        <v>0</v>
      </c>
      <c r="D54" s="21">
        <v>28</v>
      </c>
      <c r="E54" s="21">
        <v>28</v>
      </c>
    </row>
    <row r="55" spans="1:5" s="7" customFormat="1" ht="12">
      <c r="A55" s="60" t="s">
        <v>81</v>
      </c>
      <c r="B55" s="61">
        <f>SUM(B56:B57)</f>
        <v>1971</v>
      </c>
      <c r="C55" s="61">
        <f>SUM(C56:C57)</f>
        <v>1971</v>
      </c>
      <c r="D55" s="61">
        <f>SUM(D56:D57)</f>
        <v>440</v>
      </c>
      <c r="E55" s="61">
        <f>SUM(E56:E57)</f>
        <v>440</v>
      </c>
    </row>
    <row r="56" spans="1:5" s="7" customFormat="1" ht="12">
      <c r="A56" s="20" t="s">
        <v>84</v>
      </c>
      <c r="B56" s="21">
        <v>1971</v>
      </c>
      <c r="C56" s="21">
        <v>1971</v>
      </c>
      <c r="D56" s="21">
        <v>440</v>
      </c>
      <c r="E56" s="21">
        <v>440</v>
      </c>
    </row>
    <row r="57" spans="1:5" s="3" customFormat="1" ht="12">
      <c r="A57" s="20" t="s">
        <v>305</v>
      </c>
      <c r="B57" s="21">
        <v>0</v>
      </c>
      <c r="C57" s="21">
        <v>0</v>
      </c>
      <c r="D57" s="21">
        <v>0</v>
      </c>
      <c r="E57" s="21">
        <v>0</v>
      </c>
    </row>
    <row r="58" spans="1:5" s="22" customFormat="1" ht="11.25">
      <c r="A58" s="20"/>
      <c r="B58" s="21"/>
      <c r="C58" s="21"/>
      <c r="D58" s="21"/>
      <c r="E58" s="21"/>
    </row>
    <row r="59" spans="1:5" s="22" customFormat="1" ht="12">
      <c r="A59" s="9" t="s">
        <v>85</v>
      </c>
      <c r="B59" s="2">
        <v>200</v>
      </c>
      <c r="C59" s="2">
        <v>200</v>
      </c>
      <c r="D59" s="2">
        <v>200</v>
      </c>
      <c r="E59" s="2">
        <v>71</v>
      </c>
    </row>
    <row r="60" spans="1:5" s="22" customFormat="1" ht="11.25">
      <c r="A60" s="20"/>
      <c r="B60" s="21"/>
      <c r="C60" s="21"/>
      <c r="D60" s="21"/>
      <c r="E60" s="21"/>
    </row>
    <row r="61" spans="1:5" s="3" customFormat="1" ht="12.75">
      <c r="A61" s="26" t="s">
        <v>308</v>
      </c>
      <c r="B61" s="27">
        <f>B44+B50+B52+B59</f>
        <v>2171</v>
      </c>
      <c r="C61" s="27">
        <f>C44+C50+C52+C59</f>
        <v>2171</v>
      </c>
      <c r="D61" s="27">
        <f>D44+D50+D52+D59</f>
        <v>1361</v>
      </c>
      <c r="E61" s="27">
        <f>E44+E50+E52+E59</f>
        <v>734</v>
      </c>
    </row>
    <row r="62" spans="1:5" s="22" customFormat="1" ht="11.25">
      <c r="A62" s="20"/>
      <c r="B62" s="21"/>
      <c r="C62" s="21"/>
      <c r="D62" s="21"/>
      <c r="E62" s="21"/>
    </row>
    <row r="63" spans="1:5" s="22" customFormat="1" ht="11.25">
      <c r="A63" s="62" t="s">
        <v>86</v>
      </c>
      <c r="B63" s="56">
        <v>0</v>
      </c>
      <c r="C63" s="56">
        <v>0</v>
      </c>
      <c r="D63" s="56">
        <v>0</v>
      </c>
      <c r="E63" s="56">
        <v>0</v>
      </c>
    </row>
    <row r="64" spans="1:5" s="22" customFormat="1" ht="11.25">
      <c r="A64" s="20"/>
      <c r="B64" s="21"/>
      <c r="C64" s="21"/>
      <c r="D64" s="21"/>
      <c r="E64" s="21"/>
    </row>
    <row r="65" spans="1:5" s="7" customFormat="1" ht="12.75">
      <c r="A65" s="26" t="s">
        <v>87</v>
      </c>
      <c r="B65" s="27">
        <f>B63</f>
        <v>0</v>
      </c>
      <c r="C65" s="27">
        <f>C63</f>
        <v>0</v>
      </c>
      <c r="D65" s="27">
        <f>D63</f>
        <v>0</v>
      </c>
      <c r="E65" s="27">
        <f>E63</f>
        <v>0</v>
      </c>
    </row>
    <row r="66" spans="1:5" s="16" customFormat="1" ht="12.75">
      <c r="A66" s="31"/>
      <c r="B66" s="32"/>
      <c r="C66" s="32"/>
      <c r="D66" s="32"/>
      <c r="E66" s="32"/>
    </row>
    <row r="67" spans="1:5" s="69" customFormat="1" ht="11.25">
      <c r="A67" s="66" t="s">
        <v>185</v>
      </c>
      <c r="B67" s="67">
        <v>5686</v>
      </c>
      <c r="C67" s="67">
        <v>5006</v>
      </c>
      <c r="D67" s="67">
        <v>4557</v>
      </c>
      <c r="E67" s="67">
        <v>0</v>
      </c>
    </row>
    <row r="68" spans="1:5" s="22" customFormat="1" ht="11.25">
      <c r="A68" s="66"/>
      <c r="B68" s="67"/>
      <c r="C68" s="67"/>
      <c r="D68" s="67"/>
      <c r="E68" s="67"/>
    </row>
    <row r="69" spans="1:5" s="68" customFormat="1" ht="11.25">
      <c r="A69" s="66" t="s">
        <v>186</v>
      </c>
      <c r="B69" s="67">
        <v>0</v>
      </c>
      <c r="C69" s="67">
        <v>0</v>
      </c>
      <c r="D69" s="67">
        <v>0</v>
      </c>
      <c r="E69" s="67">
        <v>0</v>
      </c>
    </row>
    <row r="70" spans="1:5" s="68" customFormat="1" ht="11.25">
      <c r="A70" s="66"/>
      <c r="B70" s="67"/>
      <c r="C70" s="67"/>
      <c r="D70" s="67"/>
      <c r="E70" s="67"/>
    </row>
    <row r="71" spans="1:5" s="1" customFormat="1" ht="12.75">
      <c r="A71" s="26" t="s">
        <v>187</v>
      </c>
      <c r="B71" s="27">
        <f>SUM(B67:B70)</f>
        <v>5686</v>
      </c>
      <c r="C71" s="27">
        <f>SUM(C67:C70)</f>
        <v>5006</v>
      </c>
      <c r="D71" s="27">
        <f>SUM(D67:D70)</f>
        <v>4557</v>
      </c>
      <c r="E71" s="27">
        <f>SUM(E67:E70)</f>
        <v>0</v>
      </c>
    </row>
    <row r="72" spans="1:5" s="1" customFormat="1" ht="12.75">
      <c r="A72" s="31"/>
      <c r="B72" s="32"/>
      <c r="C72" s="32"/>
      <c r="D72" s="32"/>
      <c r="E72" s="32"/>
    </row>
    <row r="73" spans="1:5" s="1" customFormat="1" ht="12.75">
      <c r="A73" s="26" t="s">
        <v>309</v>
      </c>
      <c r="B73" s="27">
        <f>B42+B61+B65+B71</f>
        <v>32037</v>
      </c>
      <c r="C73" s="27">
        <f>C42+C61+C65+C71</f>
        <v>32037</v>
      </c>
      <c r="D73" s="27">
        <f>D42+D61+D65+D71</f>
        <v>38759</v>
      </c>
      <c r="E73" s="27">
        <f>E42+E61+E65+E71</f>
        <v>19255</v>
      </c>
    </row>
    <row r="74" spans="1:5" s="68" customFormat="1" ht="11.25">
      <c r="A74" s="66"/>
      <c r="B74" s="67"/>
      <c r="C74" s="67"/>
      <c r="D74" s="67"/>
      <c r="E74" s="67"/>
    </row>
    <row r="75" spans="1:5" s="68" customFormat="1" ht="11.25">
      <c r="A75" s="66" t="s">
        <v>88</v>
      </c>
      <c r="B75" s="67">
        <v>0</v>
      </c>
      <c r="C75" s="67">
        <v>0</v>
      </c>
      <c r="D75" s="67">
        <v>0</v>
      </c>
      <c r="E75" s="67">
        <v>0</v>
      </c>
    </row>
    <row r="76" spans="1:5" s="68" customFormat="1" ht="11.25">
      <c r="A76" s="66"/>
      <c r="B76" s="67"/>
      <c r="C76" s="67"/>
      <c r="D76" s="67"/>
      <c r="E76" s="67"/>
    </row>
    <row r="77" spans="1:5" s="68" customFormat="1" ht="11.25">
      <c r="A77" s="66" t="s">
        <v>306</v>
      </c>
      <c r="B77" s="67">
        <v>0</v>
      </c>
      <c r="C77" s="67">
        <v>0</v>
      </c>
      <c r="D77" s="67">
        <v>100</v>
      </c>
      <c r="E77" s="67">
        <v>100</v>
      </c>
    </row>
    <row r="78" spans="1:5" s="68" customFormat="1" ht="11.25">
      <c r="A78" s="66"/>
      <c r="B78" s="67"/>
      <c r="C78" s="67"/>
      <c r="D78" s="67"/>
      <c r="E78" s="67"/>
    </row>
    <row r="79" spans="1:5" s="68" customFormat="1" ht="11.25">
      <c r="A79" s="66" t="s">
        <v>89</v>
      </c>
      <c r="B79" s="67">
        <v>540</v>
      </c>
      <c r="C79" s="67">
        <v>540</v>
      </c>
      <c r="D79" s="67">
        <v>540</v>
      </c>
      <c r="E79" s="67">
        <v>270</v>
      </c>
    </row>
    <row r="80" spans="1:5" s="70" customFormat="1" ht="11.25">
      <c r="A80" s="66"/>
      <c r="B80" s="67"/>
      <c r="C80" s="67"/>
      <c r="D80" s="67"/>
      <c r="E80" s="67"/>
    </row>
    <row r="81" spans="1:5" s="1" customFormat="1" ht="12.75">
      <c r="A81" s="26" t="s">
        <v>307</v>
      </c>
      <c r="B81" s="27">
        <f>B75+B77+B79</f>
        <v>540</v>
      </c>
      <c r="C81" s="27">
        <f>C75+C77+C79</f>
        <v>540</v>
      </c>
      <c r="D81" s="27">
        <f>D75+D77+D79</f>
        <v>640</v>
      </c>
      <c r="E81" s="27">
        <f>E75+E77+E79</f>
        <v>370</v>
      </c>
    </row>
    <row r="82" spans="1:5" s="33" customFormat="1" ht="12.75">
      <c r="A82" s="11"/>
      <c r="B82" s="11"/>
      <c r="C82" s="11"/>
      <c r="D82" s="11"/>
      <c r="E82" s="11"/>
    </row>
    <row r="83" spans="1:5" s="1" customFormat="1" ht="15">
      <c r="A83" s="30" t="s">
        <v>310</v>
      </c>
      <c r="B83" s="17">
        <f>B73+B81</f>
        <v>32577</v>
      </c>
      <c r="C83" s="17">
        <f>C73+C81</f>
        <v>32577</v>
      </c>
      <c r="D83" s="17">
        <f>D73+D81</f>
        <v>39399</v>
      </c>
      <c r="E83" s="17">
        <f>E73+E81</f>
        <v>19625</v>
      </c>
    </row>
    <row r="84" spans="1:5" s="1" customFormat="1" ht="12.75">
      <c r="A84"/>
      <c r="B84"/>
      <c r="C84"/>
      <c r="D84"/>
      <c r="E84"/>
    </row>
    <row r="85" spans="1:5" s="1" customFormat="1" ht="12.75">
      <c r="A85"/>
      <c r="B85"/>
      <c r="C85"/>
      <c r="D85"/>
      <c r="E85"/>
    </row>
    <row r="86" s="15" customFormat="1" ht="15"/>
    <row r="87" spans="1:2" ht="12.75">
      <c r="A87" s="110" t="s">
        <v>62</v>
      </c>
      <c r="B87" s="110"/>
    </row>
    <row r="88" spans="1:5" ht="12.75">
      <c r="A88" s="8" t="s">
        <v>311</v>
      </c>
      <c r="B88" s="14">
        <f>'1. melléklet'!B74</f>
        <v>26780</v>
      </c>
      <c r="C88" s="14">
        <f>'1. melléklet'!C74</f>
        <v>26780</v>
      </c>
      <c r="D88" s="14">
        <f>'1. melléklet'!D74</f>
        <v>33602</v>
      </c>
      <c r="E88" s="14">
        <f>'1. melléklet'!E74</f>
        <v>21321</v>
      </c>
    </row>
    <row r="89" spans="1:5" ht="12.75">
      <c r="A89" s="8" t="s">
        <v>188</v>
      </c>
      <c r="B89" s="14">
        <f>B73</f>
        <v>32037</v>
      </c>
      <c r="C89" s="14">
        <f>C73</f>
        <v>32037</v>
      </c>
      <c r="D89" s="14">
        <f>D73</f>
        <v>38759</v>
      </c>
      <c r="E89" s="14">
        <f>E73</f>
        <v>19255</v>
      </c>
    </row>
    <row r="90" spans="1:6" ht="12.75">
      <c r="A90" s="58" t="s">
        <v>227</v>
      </c>
      <c r="B90" s="59">
        <f>B88-B89</f>
        <v>-5257</v>
      </c>
      <c r="C90" s="59">
        <f>C88-C89</f>
        <v>-5257</v>
      </c>
      <c r="D90" s="59">
        <f>D88-D89</f>
        <v>-5157</v>
      </c>
      <c r="E90" s="59">
        <f>E88-E89</f>
        <v>2066</v>
      </c>
      <c r="F90" s="80"/>
    </row>
    <row r="91" ht="12.75">
      <c r="F91" s="80"/>
    </row>
    <row r="93" spans="1:2" ht="12.75">
      <c r="A93" s="111" t="s">
        <v>63</v>
      </c>
      <c r="B93" s="111"/>
    </row>
    <row r="94" spans="1:5" ht="12.75">
      <c r="A94" s="8" t="s">
        <v>312</v>
      </c>
      <c r="B94" s="14">
        <f>'1. melléklet'!B80</f>
        <v>0</v>
      </c>
      <c r="C94" s="14">
        <f>'1. melléklet'!C80</f>
        <v>0</v>
      </c>
      <c r="D94" s="14">
        <f>'1. melléklet'!D80</f>
        <v>0</v>
      </c>
      <c r="E94" s="14">
        <f>'1. melléklet'!E80</f>
        <v>0</v>
      </c>
    </row>
    <row r="95" spans="1:5" ht="12.75">
      <c r="A95" s="8" t="s">
        <v>90</v>
      </c>
      <c r="B95" s="14">
        <f>-B81</f>
        <v>-540</v>
      </c>
      <c r="C95" s="14">
        <f>-C81</f>
        <v>-540</v>
      </c>
      <c r="D95" s="14">
        <f>-D81</f>
        <v>-640</v>
      </c>
      <c r="E95" s="14">
        <f>-E81</f>
        <v>-370</v>
      </c>
    </row>
    <row r="96" spans="1:5" ht="12.75">
      <c r="A96" s="58" t="s">
        <v>64</v>
      </c>
      <c r="B96" s="59">
        <f>B94+B95</f>
        <v>-540</v>
      </c>
      <c r="C96" s="59">
        <f>C94+C95</f>
        <v>-540</v>
      </c>
      <c r="D96" s="59">
        <f>D94+D95</f>
        <v>-640</v>
      </c>
      <c r="E96" s="59">
        <f>E94+E95</f>
        <v>-370</v>
      </c>
    </row>
    <row r="99" spans="1:2" ht="12.75">
      <c r="A99" s="112" t="s">
        <v>232</v>
      </c>
      <c r="B99" s="112"/>
    </row>
    <row r="101" spans="1:5" ht="12.75">
      <c r="A101" s="8" t="s">
        <v>313</v>
      </c>
      <c r="B101" s="14">
        <f>'1. melléklet'!B76</f>
        <v>5797</v>
      </c>
      <c r="C101" s="14">
        <f>'1. melléklet'!C76</f>
        <v>5797</v>
      </c>
      <c r="D101" s="14">
        <f>'1. melléklet'!D76</f>
        <v>5797</v>
      </c>
      <c r="E101" s="14">
        <f>'1. melléklet'!E76</f>
        <v>5797</v>
      </c>
    </row>
    <row r="102" spans="1:5" ht="12.75">
      <c r="A102" s="58" t="s">
        <v>233</v>
      </c>
      <c r="B102" s="59">
        <f>B101</f>
        <v>5797</v>
      </c>
      <c r="C102" s="59">
        <f>C101</f>
        <v>5797</v>
      </c>
      <c r="D102" s="59">
        <f>D101</f>
        <v>5797</v>
      </c>
      <c r="E102" s="59">
        <f>E101</f>
        <v>5797</v>
      </c>
    </row>
  </sheetData>
  <sheetProtection/>
  <mergeCells count="8">
    <mergeCell ref="D6:D7"/>
    <mergeCell ref="E6:E7"/>
    <mergeCell ref="A87:B87"/>
    <mergeCell ref="A93:B93"/>
    <mergeCell ref="A99:B99"/>
    <mergeCell ref="A6:A7"/>
    <mergeCell ref="B6:B7"/>
    <mergeCell ref="C6:C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64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A4" sqref="A4:P4"/>
    </sheetView>
  </sheetViews>
  <sheetFormatPr defaultColWidth="9.00390625" defaultRowHeight="12.75"/>
  <cols>
    <col min="4" max="4" width="19.00390625" style="0" customWidth="1"/>
    <col min="5" max="5" width="11.875" style="0" customWidth="1"/>
    <col min="6" max="6" width="12.125" style="0" customWidth="1"/>
    <col min="7" max="7" width="12.25390625" style="0" customWidth="1"/>
    <col min="8" max="8" width="10.25390625" style="0" customWidth="1"/>
    <col min="13" max="13" width="8.875" style="0" customWidth="1"/>
    <col min="14" max="14" width="10.75390625" style="0" bestFit="1" customWidth="1"/>
    <col min="15" max="15" width="12.125" style="0" bestFit="1" customWidth="1"/>
    <col min="16" max="16" width="12.75390625" style="0" bestFit="1" customWidth="1"/>
  </cols>
  <sheetData>
    <row r="1" ht="12.75">
      <c r="A1" t="s">
        <v>25</v>
      </c>
    </row>
    <row r="2" ht="12.75">
      <c r="A2" s="37" t="s">
        <v>26</v>
      </c>
    </row>
    <row r="3" spans="1:16" ht="24" customHeight="1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5.75">
      <c r="A4" s="117" t="s">
        <v>234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4:15" ht="12.75">
      <c r="N5" s="82" t="s">
        <v>28</v>
      </c>
      <c r="O5" s="82"/>
    </row>
    <row r="6" ht="12.75">
      <c r="N6" t="s">
        <v>29</v>
      </c>
    </row>
    <row r="7" spans="3:11" ht="15">
      <c r="C7" s="38" t="s">
        <v>23</v>
      </c>
      <c r="K7" s="38" t="s">
        <v>21</v>
      </c>
    </row>
    <row r="9" spans="1:16" s="15" customFormat="1" ht="13.5" customHeight="1">
      <c r="A9" s="39" t="s">
        <v>30</v>
      </c>
      <c r="B9" s="39"/>
      <c r="C9" s="39"/>
      <c r="D9" s="39"/>
      <c r="E9" s="39" t="s">
        <v>17</v>
      </c>
      <c r="F9" s="39" t="s">
        <v>315</v>
      </c>
      <c r="G9" s="39" t="s">
        <v>314</v>
      </c>
      <c r="H9" s="39"/>
      <c r="I9" s="39" t="s">
        <v>31</v>
      </c>
      <c r="J9" s="39"/>
      <c r="K9" s="39"/>
      <c r="L9" s="39"/>
      <c r="M9" s="39"/>
      <c r="N9" s="39" t="s">
        <v>17</v>
      </c>
      <c r="O9" s="39" t="s">
        <v>315</v>
      </c>
      <c r="P9" s="39" t="s">
        <v>314</v>
      </c>
    </row>
    <row r="10" spans="1:16" s="18" customFormat="1" ht="13.5" customHeight="1">
      <c r="A10" s="18" t="s">
        <v>316</v>
      </c>
      <c r="E10" s="40">
        <v>8195</v>
      </c>
      <c r="F10" s="40">
        <v>8195</v>
      </c>
      <c r="G10" s="40">
        <v>8300</v>
      </c>
      <c r="H10" s="40"/>
      <c r="I10" s="40" t="s">
        <v>22</v>
      </c>
      <c r="J10" s="40"/>
      <c r="K10" s="40"/>
      <c r="L10" s="40"/>
      <c r="M10" s="40"/>
      <c r="N10" s="40">
        <v>8764</v>
      </c>
      <c r="O10" s="40">
        <v>8764</v>
      </c>
      <c r="P10" s="18">
        <v>8821</v>
      </c>
    </row>
    <row r="11" spans="1:16" s="18" customFormat="1" ht="13.5" customHeight="1">
      <c r="A11" s="18" t="s">
        <v>32</v>
      </c>
      <c r="E11" s="40">
        <v>207</v>
      </c>
      <c r="F11" s="40">
        <v>207</v>
      </c>
      <c r="G11" s="40">
        <v>350</v>
      </c>
      <c r="I11" s="18" t="s">
        <v>33</v>
      </c>
      <c r="N11" s="40">
        <v>2217</v>
      </c>
      <c r="O11" s="40">
        <v>2217</v>
      </c>
      <c r="P11" s="18">
        <v>2253</v>
      </c>
    </row>
    <row r="12" spans="1:16" s="18" customFormat="1" ht="13.5" customHeight="1">
      <c r="A12" s="18" t="s">
        <v>260</v>
      </c>
      <c r="E12" s="40">
        <v>590</v>
      </c>
      <c r="F12" s="40">
        <v>590</v>
      </c>
      <c r="G12" s="40">
        <v>554</v>
      </c>
      <c r="I12" s="18" t="s">
        <v>34</v>
      </c>
      <c r="N12" s="40">
        <v>6602</v>
      </c>
      <c r="O12" s="40">
        <v>7282</v>
      </c>
      <c r="P12" s="18">
        <v>14825</v>
      </c>
    </row>
    <row r="13" spans="1:16" s="18" customFormat="1" ht="13.5" customHeight="1">
      <c r="A13" s="18" t="s">
        <v>265</v>
      </c>
      <c r="E13" s="40">
        <v>10</v>
      </c>
      <c r="F13" s="40">
        <v>10</v>
      </c>
      <c r="G13" s="40">
        <v>20</v>
      </c>
      <c r="I13" s="18" t="s">
        <v>320</v>
      </c>
      <c r="N13" s="40">
        <v>5313</v>
      </c>
      <c r="O13" s="40">
        <v>5313</v>
      </c>
      <c r="P13" s="18">
        <v>5680</v>
      </c>
    </row>
    <row r="14" spans="1:16" s="18" customFormat="1" ht="13.5" customHeight="1">
      <c r="A14" s="18" t="s">
        <v>317</v>
      </c>
      <c r="E14" s="40">
        <v>15238</v>
      </c>
      <c r="F14" s="40">
        <v>15238</v>
      </c>
      <c r="G14" s="40">
        <v>15516</v>
      </c>
      <c r="I14" s="18" t="s">
        <v>321</v>
      </c>
      <c r="N14" s="18">
        <v>240</v>
      </c>
      <c r="O14" s="18">
        <v>240</v>
      </c>
      <c r="P14" s="18">
        <v>218</v>
      </c>
    </row>
    <row r="15" spans="1:16" s="18" customFormat="1" ht="13.5" customHeight="1">
      <c r="A15" s="18" t="s">
        <v>24</v>
      </c>
      <c r="E15" s="18">
        <v>869</v>
      </c>
      <c r="F15" s="18">
        <v>869</v>
      </c>
      <c r="G15" s="18">
        <v>709</v>
      </c>
      <c r="I15" s="18" t="s">
        <v>35</v>
      </c>
      <c r="N15" s="40">
        <v>1044</v>
      </c>
      <c r="O15" s="40">
        <v>1044</v>
      </c>
      <c r="P15" s="18">
        <v>1044</v>
      </c>
    </row>
    <row r="16" spans="1:16" s="18" customFormat="1" ht="13.5" customHeight="1">
      <c r="A16" s="18" t="s">
        <v>225</v>
      </c>
      <c r="E16" s="40">
        <v>0</v>
      </c>
      <c r="F16" s="40">
        <v>0</v>
      </c>
      <c r="G16" s="40">
        <v>6316</v>
      </c>
      <c r="I16" s="18" t="s">
        <v>92</v>
      </c>
      <c r="N16" s="40">
        <v>0</v>
      </c>
      <c r="O16" s="40">
        <v>0</v>
      </c>
      <c r="P16" s="18">
        <v>0</v>
      </c>
    </row>
    <row r="17" spans="9:16" s="18" customFormat="1" ht="13.5" customHeight="1">
      <c r="I17" s="18" t="s">
        <v>93</v>
      </c>
      <c r="N17" s="40">
        <v>5686</v>
      </c>
      <c r="O17" s="40">
        <v>5006</v>
      </c>
      <c r="P17" s="18">
        <v>4557</v>
      </c>
    </row>
    <row r="18" spans="14:15" s="18" customFormat="1" ht="13.5" customHeight="1">
      <c r="N18" s="40"/>
      <c r="O18" s="40"/>
    </row>
    <row r="19" spans="5:15" s="18" customFormat="1" ht="13.5" customHeight="1">
      <c r="E19" s="40"/>
      <c r="F19" s="40"/>
      <c r="G19" s="40"/>
      <c r="N19" s="40"/>
      <c r="O19" s="40"/>
    </row>
    <row r="20" spans="1:16" s="18" customFormat="1" ht="13.5" customHeight="1">
      <c r="A20" s="41" t="s">
        <v>36</v>
      </c>
      <c r="B20" s="41"/>
      <c r="C20" s="41"/>
      <c r="D20" s="41"/>
      <c r="E20" s="42">
        <f>SUM(E10:E19)</f>
        <v>25109</v>
      </c>
      <c r="F20" s="42">
        <f>SUM(F10:F19)</f>
        <v>25109</v>
      </c>
      <c r="G20" s="42">
        <f>SUM(G10:G19)</f>
        <v>31765</v>
      </c>
      <c r="H20" s="42"/>
      <c r="I20" s="42" t="s">
        <v>37</v>
      </c>
      <c r="J20" s="42"/>
      <c r="K20" s="42"/>
      <c r="L20" s="42"/>
      <c r="M20" s="42"/>
      <c r="N20" s="42">
        <f>SUM(N10:N19)</f>
        <v>29866</v>
      </c>
      <c r="O20" s="42">
        <f>SUM(O10:O19)</f>
        <v>29866</v>
      </c>
      <c r="P20" s="42">
        <f>SUM(P10:P19)</f>
        <v>37398</v>
      </c>
    </row>
    <row r="21" spans="5:15" s="18" customFormat="1" ht="13.5" customHeight="1">
      <c r="E21" s="40"/>
      <c r="F21" s="40"/>
      <c r="G21" s="40"/>
      <c r="N21" s="40"/>
      <c r="O21" s="40"/>
    </row>
    <row r="22" spans="1:16" s="18" customFormat="1" ht="13.5" customHeight="1">
      <c r="A22" s="39" t="s">
        <v>38</v>
      </c>
      <c r="B22" s="39"/>
      <c r="C22" s="39"/>
      <c r="D22" s="39"/>
      <c r="E22" s="43"/>
      <c r="F22" s="43"/>
      <c r="G22" s="43"/>
      <c r="H22" s="39"/>
      <c r="I22" s="39"/>
      <c r="J22" s="39"/>
      <c r="K22" s="39"/>
      <c r="L22" s="39"/>
      <c r="M22" s="39"/>
      <c r="N22" s="43"/>
      <c r="O22" s="43"/>
      <c r="P22" s="103"/>
    </row>
    <row r="23" spans="1:16" s="18" customFormat="1" ht="13.5" customHeight="1">
      <c r="A23" s="18" t="s">
        <v>20</v>
      </c>
      <c r="E23" s="40">
        <v>1671</v>
      </c>
      <c r="F23" s="40">
        <v>1671</v>
      </c>
      <c r="G23" s="40">
        <v>515</v>
      </c>
      <c r="I23" s="18" t="s">
        <v>94</v>
      </c>
      <c r="N23" s="40">
        <v>0</v>
      </c>
      <c r="O23" s="40">
        <v>0</v>
      </c>
      <c r="P23" s="18">
        <v>587</v>
      </c>
    </row>
    <row r="24" spans="1:16" s="18" customFormat="1" ht="13.5" customHeight="1">
      <c r="A24" s="18" t="s">
        <v>318</v>
      </c>
      <c r="E24" s="40">
        <v>0</v>
      </c>
      <c r="F24" s="40">
        <v>0</v>
      </c>
      <c r="G24" s="40">
        <v>1322</v>
      </c>
      <c r="I24" s="18" t="s">
        <v>95</v>
      </c>
      <c r="N24" s="40">
        <v>0</v>
      </c>
      <c r="O24" s="40">
        <v>0</v>
      </c>
      <c r="P24" s="18">
        <v>106</v>
      </c>
    </row>
    <row r="25" spans="1:16" s="18" customFormat="1" ht="13.5" customHeight="1">
      <c r="A25" s="18" t="s">
        <v>91</v>
      </c>
      <c r="E25" s="40">
        <v>0</v>
      </c>
      <c r="F25" s="40">
        <v>0</v>
      </c>
      <c r="G25" s="40">
        <v>0</v>
      </c>
      <c r="I25" s="18" t="s">
        <v>96</v>
      </c>
      <c r="N25" s="40">
        <v>0</v>
      </c>
      <c r="O25" s="40">
        <v>0</v>
      </c>
      <c r="P25" s="18">
        <v>0</v>
      </c>
    </row>
    <row r="26" spans="1:16" s="18" customFormat="1" ht="13.5" customHeight="1">
      <c r="A26" s="18" t="s">
        <v>319</v>
      </c>
      <c r="E26" s="40">
        <v>0</v>
      </c>
      <c r="F26" s="40">
        <v>0</v>
      </c>
      <c r="G26" s="40">
        <v>0</v>
      </c>
      <c r="I26" s="18" t="s">
        <v>97</v>
      </c>
      <c r="N26" s="40">
        <v>0</v>
      </c>
      <c r="O26" s="40">
        <v>0</v>
      </c>
      <c r="P26" s="18">
        <v>0</v>
      </c>
    </row>
    <row r="27" spans="5:16" s="18" customFormat="1" ht="13.5" customHeight="1">
      <c r="E27" s="40"/>
      <c r="F27" s="40"/>
      <c r="G27" s="40"/>
      <c r="I27" s="18" t="s">
        <v>98</v>
      </c>
      <c r="N27" s="40">
        <v>1971</v>
      </c>
      <c r="O27" s="40">
        <v>1971</v>
      </c>
      <c r="P27" s="18">
        <v>440</v>
      </c>
    </row>
    <row r="28" spans="5:16" s="18" customFormat="1" ht="13.5" customHeight="1">
      <c r="E28" s="40"/>
      <c r="F28" s="40"/>
      <c r="G28" s="40"/>
      <c r="I28" s="18" t="s">
        <v>0</v>
      </c>
      <c r="N28" s="18">
        <v>200</v>
      </c>
      <c r="O28" s="18">
        <v>200</v>
      </c>
      <c r="P28" s="18">
        <v>200</v>
      </c>
    </row>
    <row r="29" spans="5:16" s="18" customFormat="1" ht="13.5" customHeight="1">
      <c r="E29" s="40"/>
      <c r="F29" s="40"/>
      <c r="G29" s="40"/>
      <c r="I29" s="18" t="s">
        <v>39</v>
      </c>
      <c r="N29" s="40">
        <v>0</v>
      </c>
      <c r="O29" s="40">
        <v>0</v>
      </c>
      <c r="P29" s="18">
        <v>0</v>
      </c>
    </row>
    <row r="30" spans="5:16" s="18" customFormat="1" ht="13.5" customHeight="1">
      <c r="E30" s="40"/>
      <c r="F30" s="40"/>
      <c r="G30" s="40"/>
      <c r="I30" s="18" t="s">
        <v>193</v>
      </c>
      <c r="N30" s="40">
        <v>0</v>
      </c>
      <c r="O30" s="40">
        <v>0</v>
      </c>
      <c r="P30" s="18">
        <v>28</v>
      </c>
    </row>
    <row r="31" spans="5:15" s="18" customFormat="1" ht="13.5" customHeight="1">
      <c r="E31" s="40"/>
      <c r="F31" s="40"/>
      <c r="G31" s="40"/>
      <c r="N31" s="40"/>
      <c r="O31" s="40"/>
    </row>
    <row r="32" spans="1:16" s="18" customFormat="1" ht="13.5" customHeight="1">
      <c r="A32" s="41" t="s">
        <v>40</v>
      </c>
      <c r="B32" s="41"/>
      <c r="C32" s="41"/>
      <c r="D32" s="41"/>
      <c r="E32" s="42">
        <f>SUM(E23:E31)</f>
        <v>1671</v>
      </c>
      <c r="F32" s="42">
        <f>SUM(F23:F31)</f>
        <v>1671</v>
      </c>
      <c r="G32" s="42">
        <f>SUM(G23:G31)</f>
        <v>1837</v>
      </c>
      <c r="H32" s="42"/>
      <c r="I32" s="42" t="s">
        <v>41</v>
      </c>
      <c r="J32" s="42"/>
      <c r="K32" s="42"/>
      <c r="L32" s="42"/>
      <c r="M32" s="42"/>
      <c r="N32" s="42">
        <f>SUM(N23:N31)</f>
        <v>2171</v>
      </c>
      <c r="O32" s="42">
        <f>SUM(O23:O31)</f>
        <v>2171</v>
      </c>
      <c r="P32" s="42">
        <f>SUM(P23:P31)</f>
        <v>1361</v>
      </c>
    </row>
    <row r="33" spans="5:15" s="18" customFormat="1" ht="13.5" customHeight="1">
      <c r="E33" s="40"/>
      <c r="F33" s="40"/>
      <c r="G33" s="40"/>
      <c r="N33" s="40"/>
      <c r="O33" s="40"/>
    </row>
    <row r="34" spans="1:16" s="46" customFormat="1" ht="19.5" customHeight="1">
      <c r="A34" s="46" t="s">
        <v>58</v>
      </c>
      <c r="E34" s="48">
        <f>E20+E32</f>
        <v>26780</v>
      </c>
      <c r="F34" s="48">
        <f>F20+F32</f>
        <v>26780</v>
      </c>
      <c r="G34" s="48">
        <f>G20+G32</f>
        <v>33602</v>
      </c>
      <c r="H34" s="48"/>
      <c r="I34" s="48" t="s">
        <v>59</v>
      </c>
      <c r="J34" s="48"/>
      <c r="K34" s="48"/>
      <c r="L34" s="48"/>
      <c r="M34" s="48"/>
      <c r="N34" s="48">
        <f>N20+N32</f>
        <v>32037</v>
      </c>
      <c r="O34" s="48">
        <f>O20+O32</f>
        <v>32037</v>
      </c>
      <c r="P34" s="48">
        <f>P20+P32</f>
        <v>38759</v>
      </c>
    </row>
    <row r="35" spans="5:15" s="46" customFormat="1" ht="16.5"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5:15" s="46" customFormat="1" ht="16.5"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8" spans="1:16" s="15" customFormat="1" ht="13.5" customHeight="1">
      <c r="A38" s="39" t="s">
        <v>42</v>
      </c>
      <c r="B38" s="39"/>
      <c r="C38" s="39"/>
      <c r="D38" s="39"/>
      <c r="E38" s="43">
        <f>E34</f>
        <v>26780</v>
      </c>
      <c r="F38" s="43">
        <f>F34</f>
        <v>26780</v>
      </c>
      <c r="G38" s="43">
        <f>G34</f>
        <v>33602</v>
      </c>
      <c r="H38" s="39"/>
      <c r="I38" s="39" t="s">
        <v>43</v>
      </c>
      <c r="J38" s="39"/>
      <c r="K38" s="39"/>
      <c r="L38" s="39"/>
      <c r="M38" s="39"/>
      <c r="N38" s="43">
        <f>N34</f>
        <v>32037</v>
      </c>
      <c r="O38" s="43">
        <f>O34</f>
        <v>32037</v>
      </c>
      <c r="P38" s="43">
        <f>P34</f>
        <v>38759</v>
      </c>
    </row>
    <row r="39" spans="1:15" s="50" customFormat="1" ht="13.5" customHeight="1">
      <c r="A39" s="49" t="s">
        <v>47</v>
      </c>
      <c r="B39" s="49"/>
      <c r="C39" s="49"/>
      <c r="D39" s="49"/>
      <c r="E39" s="115">
        <v>5797</v>
      </c>
      <c r="F39" s="115">
        <v>5797</v>
      </c>
      <c r="G39" s="116">
        <v>5797</v>
      </c>
      <c r="I39" s="51" t="s">
        <v>49</v>
      </c>
      <c r="N39" s="40"/>
      <c r="O39" s="40"/>
    </row>
    <row r="40" spans="1:16" s="50" customFormat="1" ht="13.5" customHeight="1">
      <c r="A40" s="52" t="s">
        <v>44</v>
      </c>
      <c r="B40" s="52"/>
      <c r="C40" s="52"/>
      <c r="D40" s="52"/>
      <c r="E40" s="115"/>
      <c r="F40" s="115"/>
      <c r="G40" s="115"/>
      <c r="I40" s="50" t="s">
        <v>46</v>
      </c>
      <c r="N40" s="40">
        <v>0</v>
      </c>
      <c r="O40" s="40">
        <v>0</v>
      </c>
      <c r="P40" s="50">
        <v>0</v>
      </c>
    </row>
    <row r="41" spans="1:16" s="50" customFormat="1" ht="13.5" customHeight="1">
      <c r="A41" s="104" t="s">
        <v>323</v>
      </c>
      <c r="B41" s="52"/>
      <c r="C41" s="52"/>
      <c r="D41" s="52"/>
      <c r="E41" s="95">
        <v>0</v>
      </c>
      <c r="F41" s="95">
        <v>0</v>
      </c>
      <c r="G41" s="95">
        <v>0</v>
      </c>
      <c r="I41" s="104" t="s">
        <v>322</v>
      </c>
      <c r="N41" s="40">
        <v>0</v>
      </c>
      <c r="O41" s="40">
        <v>0</v>
      </c>
      <c r="P41" s="50">
        <v>100</v>
      </c>
    </row>
    <row r="42" spans="1:15" s="50" customFormat="1" ht="13.5" customHeight="1">
      <c r="A42" s="51" t="s">
        <v>48</v>
      </c>
      <c r="E42" s="40"/>
      <c r="F42" s="40"/>
      <c r="G42" s="40"/>
      <c r="I42" s="51" t="s">
        <v>50</v>
      </c>
      <c r="N42" s="40"/>
      <c r="O42" s="40"/>
    </row>
    <row r="43" spans="1:15" s="50" customFormat="1" ht="13.5" customHeight="1">
      <c r="A43" s="50" t="s">
        <v>51</v>
      </c>
      <c r="E43" s="40"/>
      <c r="F43" s="40"/>
      <c r="G43" s="40"/>
      <c r="I43" s="50" t="s">
        <v>55</v>
      </c>
      <c r="N43" s="40"/>
      <c r="O43" s="40"/>
    </row>
    <row r="44" spans="2:16" s="50" customFormat="1" ht="13.5" customHeight="1">
      <c r="B44" s="51" t="s">
        <v>45</v>
      </c>
      <c r="E44" s="40">
        <v>0</v>
      </c>
      <c r="F44" s="40">
        <v>0</v>
      </c>
      <c r="G44" s="40">
        <v>0</v>
      </c>
      <c r="J44" s="51" t="s">
        <v>52</v>
      </c>
      <c r="N44" s="40">
        <v>0</v>
      </c>
      <c r="O44" s="40">
        <v>0</v>
      </c>
      <c r="P44" s="50">
        <v>0</v>
      </c>
    </row>
    <row r="45" spans="1:16" s="50" customFormat="1" ht="13.5" customHeight="1">
      <c r="A45" s="53"/>
      <c r="B45" s="54" t="s">
        <v>54</v>
      </c>
      <c r="C45" s="53"/>
      <c r="D45" s="53"/>
      <c r="E45" s="44">
        <v>0</v>
      </c>
      <c r="F45" s="44">
        <v>0</v>
      </c>
      <c r="G45" s="44">
        <v>0</v>
      </c>
      <c r="H45" s="53"/>
      <c r="I45" s="89"/>
      <c r="J45" s="54" t="s">
        <v>53</v>
      </c>
      <c r="K45" s="53"/>
      <c r="L45" s="53"/>
      <c r="M45" s="53"/>
      <c r="N45" s="44">
        <v>540</v>
      </c>
      <c r="O45" s="44">
        <v>540</v>
      </c>
      <c r="P45" s="44">
        <v>540</v>
      </c>
    </row>
    <row r="46" spans="1:16" s="46" customFormat="1" ht="19.5" customHeight="1">
      <c r="A46" s="45" t="s">
        <v>56</v>
      </c>
      <c r="E46" s="47">
        <f>E38+E44+E45+E39</f>
        <v>32577</v>
      </c>
      <c r="F46" s="47">
        <f>F38+F44+F45+F39</f>
        <v>32577</v>
      </c>
      <c r="G46" s="47">
        <f>G38+G44+G45+G39</f>
        <v>39399</v>
      </c>
      <c r="I46" s="90" t="s">
        <v>57</v>
      </c>
      <c r="N46" s="47">
        <f>N38+N40+N44+N45+N41</f>
        <v>32577</v>
      </c>
      <c r="O46" s="47">
        <f>O38+O40+O44+O45+O41</f>
        <v>32577</v>
      </c>
      <c r="P46" s="47">
        <f>P38+P40+P44+P45+P41</f>
        <v>39399</v>
      </c>
    </row>
  </sheetData>
  <sheetProtection/>
  <mergeCells count="5">
    <mergeCell ref="E39:E40"/>
    <mergeCell ref="F39:F40"/>
    <mergeCell ref="G39:G40"/>
    <mergeCell ref="A3:P3"/>
    <mergeCell ref="A4:P4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.125" style="71" customWidth="1"/>
    <col min="2" max="2" width="8.625" style="0" customWidth="1"/>
    <col min="3" max="3" width="38.25390625" style="0" customWidth="1"/>
    <col min="4" max="9" width="13.375" style="0" customWidth="1"/>
    <col min="10" max="15" width="13.125" style="0" customWidth="1"/>
    <col min="16" max="17" width="9.375" style="0" customWidth="1"/>
  </cols>
  <sheetData>
    <row r="1" ht="12.75">
      <c r="H1" s="81" t="s">
        <v>237</v>
      </c>
    </row>
    <row r="3" spans="1:10" ht="18">
      <c r="A3" s="122" t="s">
        <v>106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0.25">
      <c r="A4" s="123" t="s">
        <v>242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23.25">
      <c r="A5" s="124" t="s">
        <v>235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0:16" ht="12.75">
      <c r="J6" s="125" t="s">
        <v>107</v>
      </c>
      <c r="K6" s="125"/>
      <c r="L6" s="125"/>
      <c r="M6" s="125"/>
      <c r="N6" s="125"/>
      <c r="O6" s="125"/>
      <c r="P6" s="125"/>
    </row>
    <row r="8" spans="1:17" ht="12.75">
      <c r="A8" s="126" t="s">
        <v>108</v>
      </c>
      <c r="B8" s="128" t="s">
        <v>109</v>
      </c>
      <c r="C8" s="129"/>
      <c r="D8" s="130" t="s">
        <v>110</v>
      </c>
      <c r="E8" s="131"/>
      <c r="F8" s="131"/>
      <c r="G8" s="131"/>
      <c r="H8" s="131"/>
      <c r="I8" s="132"/>
      <c r="J8" s="130" t="s">
        <v>111</v>
      </c>
      <c r="K8" s="131"/>
      <c r="L8" s="131"/>
      <c r="M8" s="131"/>
      <c r="N8" s="131"/>
      <c r="O8" s="132"/>
      <c r="P8" s="133" t="s">
        <v>112</v>
      </c>
      <c r="Q8" s="134"/>
    </row>
    <row r="9" spans="1:17" ht="12.75">
      <c r="A9" s="127"/>
      <c r="B9" s="84" t="s">
        <v>113</v>
      </c>
      <c r="C9" s="84" t="s">
        <v>114</v>
      </c>
      <c r="D9" s="85" t="s">
        <v>115</v>
      </c>
      <c r="E9" s="85" t="s">
        <v>238</v>
      </c>
      <c r="F9" s="85" t="s">
        <v>324</v>
      </c>
      <c r="G9" s="85" t="s">
        <v>325</v>
      </c>
      <c r="H9" s="85" t="s">
        <v>326</v>
      </c>
      <c r="I9" s="85" t="s">
        <v>239</v>
      </c>
      <c r="J9" s="85" t="s">
        <v>115</v>
      </c>
      <c r="K9" s="92" t="s">
        <v>240</v>
      </c>
      <c r="L9" s="92" t="s">
        <v>324</v>
      </c>
      <c r="M9" s="92" t="s">
        <v>325</v>
      </c>
      <c r="N9" s="92" t="s">
        <v>326</v>
      </c>
      <c r="O9" s="92" t="s">
        <v>239</v>
      </c>
      <c r="P9" s="96" t="s">
        <v>189</v>
      </c>
      <c r="Q9" s="96" t="s">
        <v>241</v>
      </c>
    </row>
    <row r="10" spans="1:17" ht="12.75">
      <c r="A10" s="74" t="s">
        <v>99</v>
      </c>
      <c r="B10" s="73" t="s">
        <v>190</v>
      </c>
      <c r="C10" s="75" t="s">
        <v>116</v>
      </c>
      <c r="D10" s="76"/>
      <c r="E10" s="76"/>
      <c r="F10" s="76"/>
      <c r="G10" s="76"/>
      <c r="H10" s="76"/>
      <c r="I10" s="93"/>
      <c r="J10" s="77">
        <f>'[1]680002-1; 841112-1'!H12</f>
        <v>300</v>
      </c>
      <c r="K10" s="77">
        <f>'[1]680002-1; 841112-1'!I12</f>
        <v>0</v>
      </c>
      <c r="L10" s="77">
        <f>'[1]680002-1; 841112-1'!J12</f>
        <v>-50</v>
      </c>
      <c r="M10" s="77">
        <f>'[1]680002-1; 841112-1'!K12</f>
        <v>0</v>
      </c>
      <c r="N10" s="77">
        <f>'[1]680002-1; 841112-1'!L12</f>
        <v>0</v>
      </c>
      <c r="O10" s="94">
        <f>'[1]680002-1; 841112-1'!M12</f>
        <v>250</v>
      </c>
      <c r="P10" s="72"/>
      <c r="Q10" s="72"/>
    </row>
    <row r="11" spans="1:17" ht="12.75">
      <c r="A11" s="74" t="s">
        <v>100</v>
      </c>
      <c r="B11" s="73" t="s">
        <v>194</v>
      </c>
      <c r="C11" s="75" t="s">
        <v>195</v>
      </c>
      <c r="D11" s="76">
        <f>'[1]811000-1; 813000-1'!H14</f>
        <v>18</v>
      </c>
      <c r="E11" s="76">
        <f>'[1]811000-1; 813000-1'!I14</f>
        <v>0</v>
      </c>
      <c r="F11" s="76">
        <f>'[1]811000-1; 813000-1'!J14</f>
        <v>0</v>
      </c>
      <c r="G11" s="76">
        <f>'[1]811000-1; 813000-1'!K14</f>
        <v>0</v>
      </c>
      <c r="H11" s="76">
        <f>'[1]811000-1; 813000-1'!L14</f>
        <v>0</v>
      </c>
      <c r="I11" s="93">
        <f>'[1]811000-1; 813000-1'!M14</f>
        <v>18</v>
      </c>
      <c r="J11" s="77"/>
      <c r="K11" s="77"/>
      <c r="L11" s="77"/>
      <c r="M11" s="77"/>
      <c r="N11" s="77"/>
      <c r="O11" s="94"/>
      <c r="P11" s="72"/>
      <c r="Q11" s="72"/>
    </row>
    <row r="12" spans="1:17" ht="12.75">
      <c r="A12" s="74" t="s">
        <v>101</v>
      </c>
      <c r="B12" s="73" t="s">
        <v>196</v>
      </c>
      <c r="C12" s="75" t="s">
        <v>197</v>
      </c>
      <c r="D12" s="76">
        <f>'[1]811000-1; 813000-1'!H34</f>
        <v>292</v>
      </c>
      <c r="E12" s="76">
        <f>'[1]811000-1; 813000-1'!I34</f>
        <v>0</v>
      </c>
      <c r="F12" s="76">
        <f>'[1]811000-1; 813000-1'!J34</f>
        <v>0</v>
      </c>
      <c r="G12" s="76">
        <f>'[1]811000-1; 813000-1'!K34</f>
        <v>0</v>
      </c>
      <c r="H12" s="76">
        <f>'[1]811000-1; 813000-1'!L34</f>
        <v>0</v>
      </c>
      <c r="I12" s="93">
        <f>'[1]811000-1; 813000-1'!M34</f>
        <v>292</v>
      </c>
      <c r="J12" s="77"/>
      <c r="K12" s="77"/>
      <c r="L12" s="77"/>
      <c r="M12" s="77"/>
      <c r="N12" s="77"/>
      <c r="O12" s="94"/>
      <c r="P12" s="72"/>
      <c r="Q12" s="72"/>
    </row>
    <row r="13" spans="1:17" ht="12.75">
      <c r="A13" s="74" t="s">
        <v>102</v>
      </c>
      <c r="B13" s="73" t="s">
        <v>117</v>
      </c>
      <c r="C13" s="75" t="s">
        <v>118</v>
      </c>
      <c r="D13" s="76">
        <f>'[1]680002-1; 841112-1'!H29</f>
        <v>3684</v>
      </c>
      <c r="E13" s="76">
        <f>'[1]680002-1; 841112-1'!I29</f>
        <v>0</v>
      </c>
      <c r="F13" s="76">
        <f>'[1]680002-1; 841112-1'!J29</f>
        <v>98</v>
      </c>
      <c r="G13" s="76">
        <f>'[1]680002-1; 841112-1'!K29</f>
        <v>0</v>
      </c>
      <c r="H13" s="76">
        <f>'[1]680002-1; 841112-1'!L29</f>
        <v>0</v>
      </c>
      <c r="I13" s="93">
        <f>'[1]680002-1; 841112-1'!M29</f>
        <v>3782</v>
      </c>
      <c r="J13" s="78"/>
      <c r="K13" s="78"/>
      <c r="L13" s="78"/>
      <c r="M13" s="78"/>
      <c r="N13" s="78"/>
      <c r="O13" s="94"/>
      <c r="P13" s="72"/>
      <c r="Q13" s="72"/>
    </row>
    <row r="14" spans="1:17" ht="12.75">
      <c r="A14" s="74" t="s">
        <v>103</v>
      </c>
      <c r="B14" s="73" t="s">
        <v>198</v>
      </c>
      <c r="C14" s="75" t="s">
        <v>199</v>
      </c>
      <c r="D14" s="76"/>
      <c r="E14" s="76"/>
      <c r="F14" s="76"/>
      <c r="G14" s="76"/>
      <c r="H14" s="76"/>
      <c r="I14" s="93"/>
      <c r="J14" s="76">
        <f>'[1]680002-1; 841112-1'!H46</f>
        <v>0</v>
      </c>
      <c r="K14" s="76">
        <f>'[1]680002-1; 841112-1'!I46</f>
        <v>0</v>
      </c>
      <c r="L14" s="76">
        <f>'[1]680002-1; 841112-1'!J46</f>
        <v>0</v>
      </c>
      <c r="M14" s="76">
        <f>'[1]680002-1; 841112-1'!K46</f>
        <v>0</v>
      </c>
      <c r="N14" s="76">
        <f>'[1]680002-1; 841112-1'!L46</f>
        <v>0</v>
      </c>
      <c r="O14" s="93"/>
      <c r="P14" s="72"/>
      <c r="Q14" s="72"/>
    </row>
    <row r="15" spans="1:17" ht="12.75">
      <c r="A15" s="74" t="s">
        <v>104</v>
      </c>
      <c r="B15" s="8" t="s">
        <v>119</v>
      </c>
      <c r="C15" s="8" t="s">
        <v>120</v>
      </c>
      <c r="D15" s="14">
        <f>'[1]841402-1; 841402-5'!H14</f>
        <v>762</v>
      </c>
      <c r="E15" s="14">
        <f>'[1]841402-1; 841402-5'!I14</f>
        <v>0</v>
      </c>
      <c r="F15" s="14">
        <f>'[1]841402-1; 841402-5'!J14</f>
        <v>0</v>
      </c>
      <c r="G15" s="14">
        <f>'[1]841402-1; 841402-5'!K14</f>
        <v>0</v>
      </c>
      <c r="H15" s="14">
        <f>'[1]841402-1; 841402-5'!L14</f>
        <v>0</v>
      </c>
      <c r="I15" s="105">
        <f>'[1]841402-1; 841402-5'!M14</f>
        <v>762</v>
      </c>
      <c r="J15" s="8"/>
      <c r="K15" s="8"/>
      <c r="L15" s="8"/>
      <c r="M15" s="8"/>
      <c r="N15" s="8"/>
      <c r="O15" s="94"/>
      <c r="P15" s="8"/>
      <c r="Q15" s="8"/>
    </row>
    <row r="16" spans="1:17" ht="12.75">
      <c r="A16" s="74" t="s">
        <v>105</v>
      </c>
      <c r="B16" s="8" t="s">
        <v>200</v>
      </c>
      <c r="C16" s="8" t="s">
        <v>120</v>
      </c>
      <c r="D16" s="14">
        <f>'[1]841402-1; 841402-5'!H31</f>
        <v>300</v>
      </c>
      <c r="E16" s="14">
        <f>'[1]841402-1; 841402-5'!I31</f>
        <v>0</v>
      </c>
      <c r="F16" s="14">
        <f>'[1]841402-1; 841402-5'!J31</f>
        <v>-275</v>
      </c>
      <c r="G16" s="14">
        <f>'[1]841402-1; 841402-5'!K31</f>
        <v>0</v>
      </c>
      <c r="H16" s="14">
        <f>'[1]841402-1; 841402-5'!L31</f>
        <v>0</v>
      </c>
      <c r="I16" s="105">
        <f>'[1]841402-1; 841402-5'!M31</f>
        <v>25</v>
      </c>
      <c r="J16" s="8"/>
      <c r="K16" s="8"/>
      <c r="L16" s="8"/>
      <c r="M16" s="8"/>
      <c r="N16" s="8"/>
      <c r="O16" s="94"/>
      <c r="P16" s="8"/>
      <c r="Q16" s="8"/>
    </row>
    <row r="17" spans="1:17" ht="12.75">
      <c r="A17" s="74" t="s">
        <v>126</v>
      </c>
      <c r="B17" s="8" t="s">
        <v>121</v>
      </c>
      <c r="C17" s="8" t="s">
        <v>122</v>
      </c>
      <c r="D17" s="14">
        <f>'[1]841403-1'!H45+'[1]841403-1(1)'!H22</f>
        <v>9629</v>
      </c>
      <c r="E17" s="14">
        <f>'[1]841403-1'!I45+'[1]841403-1(1)'!I22</f>
        <v>-680</v>
      </c>
      <c r="F17" s="14">
        <f>'[1]841403-1'!J45+'[1]841403-1(1)'!J22</f>
        <v>6897</v>
      </c>
      <c r="G17" s="14">
        <f>'[1]841403-1'!K45+'[1]841403-1(1)'!K22</f>
        <v>0</v>
      </c>
      <c r="H17" s="14">
        <f>'[1]841403-1'!L45+'[1]841403-1(1)'!L22</f>
        <v>0</v>
      </c>
      <c r="I17" s="105">
        <f>'[1]841403-1'!M45+'[1]841403-1(1)'!M22</f>
        <v>15846</v>
      </c>
      <c r="J17" s="14">
        <f>'[1]841403-1'!H62</f>
        <v>7720</v>
      </c>
      <c r="K17" s="14">
        <f>'[1]841403-1'!I62</f>
        <v>0</v>
      </c>
      <c r="L17" s="14">
        <f>'[1]841403-1'!J62</f>
        <v>-7350</v>
      </c>
      <c r="M17" s="14">
        <f>'[1]841403-1'!K62</f>
        <v>0</v>
      </c>
      <c r="N17" s="14">
        <f>'[1]841403-1'!L62</f>
        <v>0</v>
      </c>
      <c r="O17" s="105">
        <f>'[1]841403-1'!M62</f>
        <v>370</v>
      </c>
      <c r="P17" s="8">
        <v>0.5</v>
      </c>
      <c r="Q17" s="8">
        <v>0.5</v>
      </c>
    </row>
    <row r="18" spans="1:17" ht="12.75">
      <c r="A18" s="74" t="s">
        <v>129</v>
      </c>
      <c r="B18" s="8" t="s">
        <v>201</v>
      </c>
      <c r="C18" s="8" t="s">
        <v>122</v>
      </c>
      <c r="D18" s="14">
        <f>'[1]841403-5; 841403-6'!H18</f>
        <v>1833</v>
      </c>
      <c r="E18" s="14">
        <f>'[1]841403-5; 841403-6'!I18</f>
        <v>0</v>
      </c>
      <c r="F18" s="14">
        <f>'[1]841403-5; 841403-6'!J18</f>
        <v>-1220</v>
      </c>
      <c r="G18" s="14">
        <f>'[1]841403-5; 841403-6'!K18</f>
        <v>0</v>
      </c>
      <c r="H18" s="14">
        <f>'[1]841403-5; 841403-6'!L18</f>
        <v>0</v>
      </c>
      <c r="I18" s="105">
        <f>'[1]841403-5; 841403-6'!M18</f>
        <v>613</v>
      </c>
      <c r="J18" s="14">
        <f>'[1]841403-5; 841403-6'!H27</f>
        <v>0</v>
      </c>
      <c r="K18" s="14">
        <f>'[1]841403-5; 841403-6'!I27</f>
        <v>0</v>
      </c>
      <c r="L18" s="14">
        <f>'[1]841403-5; 841403-6'!J27</f>
        <v>6052</v>
      </c>
      <c r="M18" s="14">
        <f>'[1]841403-5; 841403-6'!K27</f>
        <v>0</v>
      </c>
      <c r="N18" s="14">
        <f>'[1]841403-5; 841403-6'!L27</f>
        <v>0</v>
      </c>
      <c r="O18" s="105">
        <f>'[1]841403-5; 841403-6'!M27</f>
        <v>6052</v>
      </c>
      <c r="P18" s="8"/>
      <c r="Q18" s="8"/>
    </row>
    <row r="19" spans="1:17" ht="12.75">
      <c r="A19" s="74" t="s">
        <v>132</v>
      </c>
      <c r="B19" s="8" t="s">
        <v>202</v>
      </c>
      <c r="C19" s="8" t="s">
        <v>122</v>
      </c>
      <c r="D19" s="14">
        <f>'[1]841403-5; 841403-6'!H46</f>
        <v>5055</v>
      </c>
      <c r="E19" s="14">
        <f>'[1]841403-5; 841403-6'!I46</f>
        <v>0</v>
      </c>
      <c r="F19" s="14">
        <f>'[1]841403-5; 841403-6'!J46</f>
        <v>337</v>
      </c>
      <c r="G19" s="14">
        <f>'[1]841403-5; 841403-6'!K46</f>
        <v>0</v>
      </c>
      <c r="H19" s="14">
        <f>'[1]841403-5; 841403-6'!L46</f>
        <v>0</v>
      </c>
      <c r="I19" s="105">
        <f>'[1]841403-5; 841403-6'!M46</f>
        <v>5392</v>
      </c>
      <c r="J19" s="14">
        <f>'[1]841403-5; 841403-6'!H55</f>
        <v>0</v>
      </c>
      <c r="K19" s="14">
        <f>'[1]841403-5; 841403-6'!I55</f>
        <v>0</v>
      </c>
      <c r="L19" s="14">
        <f>'[1]841403-5; 841403-6'!J55</f>
        <v>0</v>
      </c>
      <c r="M19" s="14">
        <f>'[1]841403-5; 841403-6'!K55</f>
        <v>0</v>
      </c>
      <c r="N19" s="14">
        <f>'[1]841403-5; 841403-6'!L55</f>
        <v>0</v>
      </c>
      <c r="O19" s="105">
        <f>'[1]841403-5; 841403-6'!M55</f>
        <v>0</v>
      </c>
      <c r="P19" s="8"/>
      <c r="Q19" s="8"/>
    </row>
    <row r="20" spans="1:17" ht="12.75">
      <c r="A20" s="74" t="s">
        <v>135</v>
      </c>
      <c r="B20" s="8" t="s">
        <v>123</v>
      </c>
      <c r="C20" s="8" t="s">
        <v>124</v>
      </c>
      <c r="D20" s="14"/>
      <c r="E20" s="14"/>
      <c r="F20" s="14"/>
      <c r="G20" s="14"/>
      <c r="H20" s="14"/>
      <c r="I20" s="93"/>
      <c r="J20" s="14">
        <f>'[1]841901-9'!H33</f>
        <v>23408</v>
      </c>
      <c r="K20" s="14">
        <f>'[1]841901-9'!I33</f>
        <v>0</v>
      </c>
      <c r="L20" s="14">
        <f>'[1]841901-9'!J33</f>
        <v>2245</v>
      </c>
      <c r="M20" s="14">
        <f>'[1]841901-9'!K33</f>
        <v>0</v>
      </c>
      <c r="N20" s="14">
        <f>'[1]841901-9'!L33</f>
        <v>0</v>
      </c>
      <c r="O20" s="105">
        <f>'[1]841901-9'!M33</f>
        <v>25653</v>
      </c>
      <c r="P20" s="8" t="s">
        <v>125</v>
      </c>
      <c r="Q20" s="8" t="s">
        <v>125</v>
      </c>
    </row>
    <row r="21" spans="1:17" ht="12.75">
      <c r="A21" s="74" t="s">
        <v>137</v>
      </c>
      <c r="B21" s="8" t="s">
        <v>127</v>
      </c>
      <c r="C21" s="8" t="s">
        <v>128</v>
      </c>
      <c r="D21" s="14">
        <f>'[1]841906-9; 842543-1'!H17</f>
        <v>740</v>
      </c>
      <c r="E21" s="14">
        <f>'[1]841906-9; 842543-1'!I17</f>
        <v>0</v>
      </c>
      <c r="F21" s="14">
        <f>'[1]841906-9; 842543-1'!J17</f>
        <v>-740</v>
      </c>
      <c r="G21" s="14">
        <f>'[1]841906-9; 842543-1'!K17</f>
        <v>0</v>
      </c>
      <c r="H21" s="14">
        <f>'[1]841906-9; 842543-1'!L17</f>
        <v>0</v>
      </c>
      <c r="I21" s="105">
        <f>'[1]841906-9; 842543-1'!M17</f>
        <v>0</v>
      </c>
      <c r="J21" s="14">
        <f>'[1]841906-9; 842543-1'!H29</f>
        <v>0</v>
      </c>
      <c r="K21" s="14">
        <f>'[1]841906-9; 842543-1'!I29</f>
        <v>0</v>
      </c>
      <c r="L21" s="14">
        <f>'[1]841906-9; 842543-1'!J29</f>
        <v>0</v>
      </c>
      <c r="M21" s="14">
        <f>'[1]841906-9; 842543-1'!K29</f>
        <v>0</v>
      </c>
      <c r="N21" s="14">
        <f>'[1]841906-9; 842543-1'!L29</f>
        <v>0</v>
      </c>
      <c r="O21" s="105">
        <f>'[1]841906-9; 842543-1'!M29</f>
        <v>0</v>
      </c>
      <c r="P21" s="8"/>
      <c r="Q21" s="8"/>
    </row>
    <row r="22" spans="1:17" ht="12.75">
      <c r="A22" s="74" t="s">
        <v>139</v>
      </c>
      <c r="B22" s="8" t="s">
        <v>327</v>
      </c>
      <c r="C22" s="8" t="s">
        <v>328</v>
      </c>
      <c r="D22" s="14">
        <f>'[1]841906-9; 842543-1'!H65</f>
        <v>0</v>
      </c>
      <c r="E22" s="14">
        <f>'[1]841906-9; 842543-1'!I65</f>
        <v>0</v>
      </c>
      <c r="F22" s="14">
        <f>'[1]841906-9; 842543-1'!J65</f>
        <v>640</v>
      </c>
      <c r="G22" s="14">
        <f>'[1]841906-9; 842543-1'!K65</f>
        <v>0</v>
      </c>
      <c r="H22" s="14">
        <f>'[1]841906-9; 842543-1'!L65</f>
        <v>0</v>
      </c>
      <c r="I22" s="105">
        <f>'[1]841906-9; 842543-1'!M65</f>
        <v>640</v>
      </c>
      <c r="J22" s="14">
        <f>'[1]841906-9; 842543-1'!H78</f>
        <v>0</v>
      </c>
      <c r="K22" s="14">
        <f>'[1]841906-9; 842543-1'!I78</f>
        <v>0</v>
      </c>
      <c r="L22" s="14">
        <f>'[1]841906-9; 842543-1'!J78</f>
        <v>0</v>
      </c>
      <c r="M22" s="14">
        <f>'[1]841906-9; 842543-1'!K78</f>
        <v>0</v>
      </c>
      <c r="N22" s="14">
        <f>'[1]841906-9; 842543-1'!L78</f>
        <v>0</v>
      </c>
      <c r="O22" s="105">
        <f>'[1]841906-9; 842543-1'!M78</f>
        <v>0</v>
      </c>
      <c r="P22" s="8"/>
      <c r="Q22" s="8"/>
    </row>
    <row r="23" spans="1:17" ht="12.75">
      <c r="A23" s="74" t="s">
        <v>142</v>
      </c>
      <c r="B23" s="8" t="s">
        <v>329</v>
      </c>
      <c r="C23" s="8" t="s">
        <v>330</v>
      </c>
      <c r="D23" s="14"/>
      <c r="E23" s="14"/>
      <c r="F23" s="14"/>
      <c r="G23" s="14"/>
      <c r="H23" s="14"/>
      <c r="I23" s="105"/>
      <c r="J23" s="14">
        <f>'[1]841906-9; 842543-1'!H95</f>
        <v>0</v>
      </c>
      <c r="K23" s="14">
        <f>'[1]841906-9; 842543-1'!I95</f>
        <v>0</v>
      </c>
      <c r="L23" s="14">
        <f>'[1]841906-9; 842543-1'!J95</f>
        <v>5797</v>
      </c>
      <c r="M23" s="14">
        <f>'[1]841906-9; 842543-1'!K95</f>
        <v>0</v>
      </c>
      <c r="N23" s="14">
        <f>'[1]841906-9; 842543-1'!L95</f>
        <v>0</v>
      </c>
      <c r="O23" s="105">
        <f>'[1]841906-9; 842543-1'!M95</f>
        <v>5797</v>
      </c>
      <c r="P23" s="8"/>
      <c r="Q23" s="8"/>
    </row>
    <row r="24" spans="1:17" ht="12.75">
      <c r="A24" s="74" t="s">
        <v>143</v>
      </c>
      <c r="B24" s="8" t="s">
        <v>130</v>
      </c>
      <c r="C24" s="8" t="s">
        <v>131</v>
      </c>
      <c r="D24" s="14">
        <f>'[1]841906-9; 842543-1'!H45</f>
        <v>200</v>
      </c>
      <c r="E24" s="14">
        <f>'[1]841906-9; 842543-1'!I45</f>
        <v>0</v>
      </c>
      <c r="F24" s="14">
        <f>'[1]841906-9; 842543-1'!J45</f>
        <v>0</v>
      </c>
      <c r="G24" s="14">
        <f>'[1]841906-9; 842543-1'!K45</f>
        <v>0</v>
      </c>
      <c r="H24" s="14">
        <f>'[1]841906-9; 842543-1'!L45</f>
        <v>0</v>
      </c>
      <c r="I24" s="105">
        <f>'[1]841906-9; 842543-1'!M45</f>
        <v>200</v>
      </c>
      <c r="J24" s="14"/>
      <c r="K24" s="14"/>
      <c r="L24" s="14"/>
      <c r="M24" s="14"/>
      <c r="N24" s="14"/>
      <c r="O24" s="94"/>
      <c r="P24" s="8"/>
      <c r="Q24" s="8"/>
    </row>
    <row r="25" spans="1:17" ht="12.75">
      <c r="A25" s="74" t="s">
        <v>146</v>
      </c>
      <c r="B25" s="8" t="s">
        <v>133</v>
      </c>
      <c r="C25" s="8" t="s">
        <v>134</v>
      </c>
      <c r="D25" s="14">
        <f>'[1]851011-6; 852021-6;  862101-1'!H12</f>
        <v>260</v>
      </c>
      <c r="E25" s="14">
        <f>'[1]851011-6; 852021-6;  862101-1'!I12</f>
        <v>0</v>
      </c>
      <c r="F25" s="14">
        <f>'[1]851011-6; 852021-6;  862101-1'!J12</f>
        <v>0</v>
      </c>
      <c r="G25" s="14">
        <f>'[1]851011-6; 852021-6;  862101-1'!K12</f>
        <v>0</v>
      </c>
      <c r="H25" s="14">
        <f>'[1]851011-6; 852021-6;  862101-1'!L12</f>
        <v>0</v>
      </c>
      <c r="I25" s="105">
        <f>'[1]851011-6; 852021-6;  862101-1'!M12</f>
        <v>260</v>
      </c>
      <c r="J25" s="14"/>
      <c r="K25" s="14"/>
      <c r="L25" s="14"/>
      <c r="M25" s="14"/>
      <c r="N25" s="14"/>
      <c r="O25" s="94"/>
      <c r="P25" s="8"/>
      <c r="Q25" s="8"/>
    </row>
    <row r="26" spans="1:17" ht="12.75">
      <c r="A26" s="74" t="s">
        <v>149</v>
      </c>
      <c r="B26" s="8" t="s">
        <v>331</v>
      </c>
      <c r="C26" s="8" t="s">
        <v>332</v>
      </c>
      <c r="D26" s="14">
        <f>'[1]851011-6; 852021-6;  862101-1'!H28</f>
        <v>0</v>
      </c>
      <c r="E26" s="14">
        <f>'[1]851011-6; 852021-6;  862101-1'!I28</f>
        <v>0</v>
      </c>
      <c r="F26" s="14">
        <f>'[1]851011-6; 852021-6;  862101-1'!J28</f>
        <v>56</v>
      </c>
      <c r="G26" s="14">
        <f>'[1]851011-6; 852021-6;  862101-1'!K28</f>
        <v>0</v>
      </c>
      <c r="H26" s="14">
        <f>'[1]851011-6; 852021-6;  862101-1'!L28</f>
        <v>0</v>
      </c>
      <c r="I26" s="105">
        <f>'[1]851011-6; 852021-6;  862101-1'!M28</f>
        <v>56</v>
      </c>
      <c r="J26" s="14"/>
      <c r="K26" s="14"/>
      <c r="L26" s="14"/>
      <c r="M26" s="14"/>
      <c r="N26" s="14"/>
      <c r="O26" s="94"/>
      <c r="P26" s="8"/>
      <c r="Q26" s="8"/>
    </row>
    <row r="27" spans="1:17" ht="12.75">
      <c r="A27" s="74" t="s">
        <v>152</v>
      </c>
      <c r="B27" s="8" t="s">
        <v>226</v>
      </c>
      <c r="C27" s="8" t="s">
        <v>236</v>
      </c>
      <c r="D27" s="14">
        <f>'[1]851011-6; 852021-6;  862101-1'!H44</f>
        <v>56</v>
      </c>
      <c r="E27" s="14">
        <f>'[1]851011-6; 852021-6;  862101-1'!I44</f>
        <v>0</v>
      </c>
      <c r="F27" s="14">
        <f>'[1]851011-6; 852021-6;  862101-1'!J44</f>
        <v>-56</v>
      </c>
      <c r="G27" s="14">
        <f>'[1]851011-6; 852021-6;  862101-1'!K44</f>
        <v>0</v>
      </c>
      <c r="H27" s="14">
        <f>'[1]851011-6; 852021-6;  862101-1'!L44</f>
        <v>0</v>
      </c>
      <c r="I27" s="105">
        <f>'[1]851011-6; 852021-6;  862101-1'!M44</f>
        <v>0</v>
      </c>
      <c r="J27" s="14"/>
      <c r="K27" s="14"/>
      <c r="L27" s="14"/>
      <c r="M27" s="14"/>
      <c r="N27" s="14"/>
      <c r="O27" s="94"/>
      <c r="P27" s="8"/>
      <c r="Q27" s="8"/>
    </row>
    <row r="28" spans="1:17" ht="12.75">
      <c r="A28" s="74" t="s">
        <v>155</v>
      </c>
      <c r="B28" s="8" t="s">
        <v>203</v>
      </c>
      <c r="C28" s="8" t="s">
        <v>136</v>
      </c>
      <c r="D28" s="14">
        <f>'[1]851011-6; 852021-6;  862101-1'!H66</f>
        <v>115</v>
      </c>
      <c r="E28" s="14">
        <f>'[1]851011-6; 852021-6;  862101-1'!I66</f>
        <v>0</v>
      </c>
      <c r="F28" s="14">
        <f>'[1]851011-6; 852021-6;  862101-1'!J66</f>
        <v>-18</v>
      </c>
      <c r="G28" s="14">
        <f>'[1]851011-6; 852021-6;  862101-1'!K66</f>
        <v>0</v>
      </c>
      <c r="H28" s="14">
        <f>'[1]851011-6; 852021-6;  862101-1'!L66</f>
        <v>0</v>
      </c>
      <c r="I28" s="105">
        <f>'[1]851011-6; 852021-6;  862101-1'!M66</f>
        <v>97</v>
      </c>
      <c r="J28" s="14"/>
      <c r="K28" s="14"/>
      <c r="L28" s="14"/>
      <c r="M28" s="14"/>
      <c r="N28" s="14"/>
      <c r="O28" s="94"/>
      <c r="P28" s="8"/>
      <c r="Q28" s="8"/>
    </row>
    <row r="29" spans="1:17" ht="12.75">
      <c r="A29" s="74" t="s">
        <v>158</v>
      </c>
      <c r="B29" s="8" t="s">
        <v>138</v>
      </c>
      <c r="C29" s="8" t="s">
        <v>191</v>
      </c>
      <c r="D29" s="14">
        <f>'[1]882111-1; 882113-1'!H13</f>
        <v>274</v>
      </c>
      <c r="E29" s="14">
        <f>'[1]882111-1; 882113-1'!I13</f>
        <v>0</v>
      </c>
      <c r="F29" s="14">
        <f>'[1]882111-1; 882113-1'!J13</f>
        <v>0</v>
      </c>
      <c r="G29" s="14">
        <f>'[1]882111-1; 882113-1'!K13</f>
        <v>0</v>
      </c>
      <c r="H29" s="14">
        <f>'[1]882111-1; 882113-1'!L13</f>
        <v>0</v>
      </c>
      <c r="I29" s="105">
        <f>'[1]882111-1; 882113-1'!M13</f>
        <v>274</v>
      </c>
      <c r="J29" s="14"/>
      <c r="K29" s="14"/>
      <c r="L29" s="14"/>
      <c r="M29" s="14"/>
      <c r="N29" s="14"/>
      <c r="O29" s="94"/>
      <c r="P29" s="8"/>
      <c r="Q29" s="8"/>
    </row>
    <row r="30" spans="1:17" ht="12.75">
      <c r="A30" s="74" t="s">
        <v>161</v>
      </c>
      <c r="B30" s="8" t="s">
        <v>140</v>
      </c>
      <c r="C30" s="8" t="s">
        <v>141</v>
      </c>
      <c r="D30" s="14">
        <f>'[1]882111-1; 882113-1'!H31</f>
        <v>250</v>
      </c>
      <c r="E30" s="14">
        <f>'[1]882111-1; 882113-1'!I31</f>
        <v>0</v>
      </c>
      <c r="F30" s="14">
        <f>'[1]882111-1; 882113-1'!J31</f>
        <v>0</v>
      </c>
      <c r="G30" s="14">
        <f>'[1]882111-1; 882113-1'!K31</f>
        <v>0</v>
      </c>
      <c r="H30" s="14">
        <f>'[1]882111-1; 882113-1'!L31</f>
        <v>0</v>
      </c>
      <c r="I30" s="105">
        <f>'[1]882111-1; 882113-1'!M31</f>
        <v>250</v>
      </c>
      <c r="J30" s="14"/>
      <c r="K30" s="14"/>
      <c r="L30" s="14"/>
      <c r="M30" s="14"/>
      <c r="N30" s="14"/>
      <c r="O30" s="94"/>
      <c r="P30" s="8"/>
      <c r="Q30" s="8"/>
    </row>
    <row r="31" spans="1:17" ht="12.75">
      <c r="A31" s="74" t="s">
        <v>164</v>
      </c>
      <c r="B31" s="8" t="s">
        <v>144</v>
      </c>
      <c r="C31" s="8" t="s">
        <v>145</v>
      </c>
      <c r="D31" s="14">
        <f>'[1]882117-1,6; 882122-1; 882123-1'!H13</f>
        <v>110</v>
      </c>
      <c r="E31" s="14">
        <f>'[1]882117-1,6; 882122-1; 882123-1'!I13</f>
        <v>0</v>
      </c>
      <c r="F31" s="14">
        <f>'[1]882117-1,6; 882122-1; 882123-1'!J13</f>
        <v>0</v>
      </c>
      <c r="G31" s="14">
        <f>'[1]882117-1,6; 882122-1; 882123-1'!K13</f>
        <v>0</v>
      </c>
      <c r="H31" s="14">
        <f>'[1]882117-1,6; 882122-1; 882123-1'!L13</f>
        <v>0</v>
      </c>
      <c r="I31" s="105">
        <f>'[1]882117-1,6; 882122-1; 882123-1'!M13</f>
        <v>110</v>
      </c>
      <c r="J31" s="14"/>
      <c r="K31" s="14"/>
      <c r="L31" s="14"/>
      <c r="M31" s="14"/>
      <c r="N31" s="14"/>
      <c r="O31" s="94"/>
      <c r="P31" s="8"/>
      <c r="Q31" s="8"/>
    </row>
    <row r="32" spans="1:17" ht="12.75">
      <c r="A32" s="74" t="s">
        <v>166</v>
      </c>
      <c r="B32" s="8" t="s">
        <v>204</v>
      </c>
      <c r="C32" s="8" t="s">
        <v>145</v>
      </c>
      <c r="D32" s="14"/>
      <c r="E32" s="14"/>
      <c r="F32" s="14"/>
      <c r="G32" s="14"/>
      <c r="H32" s="14"/>
      <c r="I32" s="93"/>
      <c r="J32" s="14">
        <f>'[1]882117-1,6; 882122-1; 882123-1'!H31</f>
        <v>110</v>
      </c>
      <c r="K32" s="14">
        <f>'[1]882117-1,6; 882122-1; 882123-1'!I31</f>
        <v>0</v>
      </c>
      <c r="L32" s="14">
        <f>'[1]882117-1,6; 882122-1; 882123-1'!J31</f>
        <v>0</v>
      </c>
      <c r="M32" s="14">
        <f>'[1]882117-1,6; 882122-1; 882123-1'!K31</f>
        <v>0</v>
      </c>
      <c r="N32" s="14">
        <f>'[1]882117-1,6; 882122-1; 882123-1'!L31</f>
        <v>0</v>
      </c>
      <c r="O32" s="105">
        <f>'[1]882117-1,6; 882122-1; 882123-1'!M31</f>
        <v>110</v>
      </c>
      <c r="P32" s="8"/>
      <c r="Q32" s="8"/>
    </row>
    <row r="33" spans="1:17" ht="12.75">
      <c r="A33" s="74" t="s">
        <v>169</v>
      </c>
      <c r="B33" s="8" t="s">
        <v>147</v>
      </c>
      <c r="C33" s="8" t="s">
        <v>148</v>
      </c>
      <c r="D33" s="14">
        <f>'[1]882117-1,6; 882122-1; 882123-1'!H47</f>
        <v>100</v>
      </c>
      <c r="E33" s="14">
        <f>'[1]882117-1,6; 882122-1; 882123-1'!I47</f>
        <v>0</v>
      </c>
      <c r="F33" s="14">
        <f>'[1]882117-1,6; 882122-1; 882123-1'!J47</f>
        <v>0</v>
      </c>
      <c r="G33" s="14">
        <f>'[1]882117-1,6; 882122-1; 882123-1'!K47</f>
        <v>0</v>
      </c>
      <c r="H33" s="14">
        <f>'[1]882117-1,6; 882122-1; 882123-1'!L47</f>
        <v>0</v>
      </c>
      <c r="I33" s="105">
        <f>'[1]882117-1,6; 882122-1; 882123-1'!M47</f>
        <v>100</v>
      </c>
      <c r="J33" s="14"/>
      <c r="K33" s="14"/>
      <c r="L33" s="14"/>
      <c r="M33" s="14"/>
      <c r="N33" s="14"/>
      <c r="O33" s="94"/>
      <c r="P33" s="8"/>
      <c r="Q33" s="8"/>
    </row>
    <row r="34" spans="1:17" ht="12.75">
      <c r="A34" s="74" t="s">
        <v>170</v>
      </c>
      <c r="B34" s="8" t="s">
        <v>150</v>
      </c>
      <c r="C34" s="8" t="s">
        <v>151</v>
      </c>
      <c r="D34" s="14">
        <f>'[1]882117-1,6; 882122-1; 882123-1'!H62</f>
        <v>70</v>
      </c>
      <c r="E34" s="14">
        <f>'[1]882117-1,6; 882122-1; 882123-1'!I62</f>
        <v>0</v>
      </c>
      <c r="F34" s="14">
        <f>'[1]882117-1,6; 882122-1; 882123-1'!J62</f>
        <v>0</v>
      </c>
      <c r="G34" s="14">
        <f>'[1]882117-1,6; 882122-1; 882123-1'!K62</f>
        <v>0</v>
      </c>
      <c r="H34" s="14">
        <f>'[1]882117-1,6; 882122-1; 882123-1'!L62</f>
        <v>0</v>
      </c>
      <c r="I34" s="105">
        <f>'[1]882117-1,6; 882122-1; 882123-1'!M62</f>
        <v>70</v>
      </c>
      <c r="J34" s="14"/>
      <c r="K34" s="14"/>
      <c r="L34" s="14"/>
      <c r="M34" s="14"/>
      <c r="N34" s="14"/>
      <c r="O34" s="94"/>
      <c r="P34" s="8"/>
      <c r="Q34" s="8"/>
    </row>
    <row r="35" spans="1:17" ht="12.75">
      <c r="A35" s="74" t="s">
        <v>173</v>
      </c>
      <c r="B35" s="8" t="s">
        <v>153</v>
      </c>
      <c r="C35" s="8" t="s">
        <v>154</v>
      </c>
      <c r="D35" s="14">
        <f>'[1]882129-1,6; 882202-1; 889942-5'!H13</f>
        <v>90</v>
      </c>
      <c r="E35" s="14">
        <f>'[1]882129-1,6; 882202-1; 889942-5'!I13</f>
        <v>0</v>
      </c>
      <c r="F35" s="14">
        <f>'[1]882129-1,6; 882202-1; 889942-5'!J13</f>
        <v>0</v>
      </c>
      <c r="G35" s="14">
        <f>'[1]882129-1,6; 882202-1; 889942-5'!K13</f>
        <v>0</v>
      </c>
      <c r="H35" s="14">
        <f>'[1]882129-1,6; 882202-1; 889942-5'!L13</f>
        <v>0</v>
      </c>
      <c r="I35" s="105">
        <f>'[1]882129-1,6; 882202-1; 889942-5'!M13</f>
        <v>90</v>
      </c>
      <c r="J35" s="14"/>
      <c r="K35" s="14"/>
      <c r="L35" s="14"/>
      <c r="M35" s="14"/>
      <c r="N35" s="14"/>
      <c r="O35" s="94"/>
      <c r="P35" s="8"/>
      <c r="Q35" s="8"/>
    </row>
    <row r="36" spans="1:17" ht="12.75">
      <c r="A36" s="74" t="s">
        <v>176</v>
      </c>
      <c r="B36" s="8" t="s">
        <v>205</v>
      </c>
      <c r="C36" s="8" t="s">
        <v>154</v>
      </c>
      <c r="D36" s="14"/>
      <c r="E36" s="14"/>
      <c r="F36" s="14"/>
      <c r="G36" s="14"/>
      <c r="H36" s="14"/>
      <c r="I36" s="93"/>
      <c r="J36" s="14">
        <f>'[1]882129-1,6; 882202-1; 889942-5'!H29</f>
        <v>0</v>
      </c>
      <c r="K36" s="14">
        <f>'[1]882129-1,6; 882202-1; 889942-5'!I29</f>
        <v>0</v>
      </c>
      <c r="L36" s="14">
        <f>'[1]882129-1,6; 882202-1; 889942-5'!J29</f>
        <v>20</v>
      </c>
      <c r="M36" s="14">
        <f>'[1]882129-1,6; 882202-1; 889942-5'!K29</f>
        <v>0</v>
      </c>
      <c r="N36" s="14">
        <f>'[1]882129-1,6; 882202-1; 889942-5'!L29</f>
        <v>0</v>
      </c>
      <c r="O36" s="105">
        <f>'[1]882129-1,6; 882202-1; 889942-5'!M29</f>
        <v>20</v>
      </c>
      <c r="P36" s="8"/>
      <c r="Q36" s="8"/>
    </row>
    <row r="37" spans="1:17" ht="12.75">
      <c r="A37" s="74" t="s">
        <v>179</v>
      </c>
      <c r="B37" s="8" t="s">
        <v>156</v>
      </c>
      <c r="C37" s="8" t="s">
        <v>157</v>
      </c>
      <c r="D37" s="14">
        <f>'[1]882129-1,6; 882202-1; 889942-5'!H44</f>
        <v>150</v>
      </c>
      <c r="E37" s="14">
        <f>'[1]882129-1,6; 882202-1; 889942-5'!I44</f>
        <v>0</v>
      </c>
      <c r="F37" s="14">
        <f>'[1]882129-1,6; 882202-1; 889942-5'!J44</f>
        <v>0</v>
      </c>
      <c r="G37" s="14">
        <f>'[1]882129-1,6; 882202-1; 889942-5'!K44</f>
        <v>0</v>
      </c>
      <c r="H37" s="14">
        <f>'[1]882129-1,6; 882202-1; 889942-5'!L44</f>
        <v>0</v>
      </c>
      <c r="I37" s="105">
        <f>'[1]882129-1,6; 882202-1; 889942-5'!M44</f>
        <v>150</v>
      </c>
      <c r="J37" s="14"/>
      <c r="K37" s="14"/>
      <c r="L37" s="14"/>
      <c r="M37" s="14"/>
      <c r="N37" s="14"/>
      <c r="O37" s="94"/>
      <c r="P37" s="8"/>
      <c r="Q37" s="8"/>
    </row>
    <row r="38" spans="1:17" ht="12.75">
      <c r="A38" s="74" t="s">
        <v>180</v>
      </c>
      <c r="B38" s="8" t="s">
        <v>159</v>
      </c>
      <c r="C38" s="8" t="s">
        <v>160</v>
      </c>
      <c r="D38" s="14">
        <f>'[1]889102-1'!H29</f>
        <v>2210</v>
      </c>
      <c r="E38" s="14">
        <f>'[1]889102-1'!I29</f>
        <v>0</v>
      </c>
      <c r="F38" s="14">
        <f>'[1]889102-1'!J29</f>
        <v>46</v>
      </c>
      <c r="G38" s="14">
        <f>'[1]889102-1'!K29</f>
        <v>0</v>
      </c>
      <c r="H38" s="14">
        <f>'[1]889102-1'!L29</f>
        <v>0</v>
      </c>
      <c r="I38" s="105">
        <f>'[1]889102-1'!M29</f>
        <v>2256</v>
      </c>
      <c r="J38" s="14">
        <f>'[1]889102-1'!H41</f>
        <v>160</v>
      </c>
      <c r="K38" s="14">
        <f>'[1]889102-1'!I41</f>
        <v>0</v>
      </c>
      <c r="L38" s="14">
        <f>'[1]889102-1'!J41</f>
        <v>10</v>
      </c>
      <c r="M38" s="14">
        <f>'[1]889102-1'!K41</f>
        <v>0</v>
      </c>
      <c r="N38" s="14">
        <f>'[1]889102-1'!L41</f>
        <v>0</v>
      </c>
      <c r="O38" s="105">
        <f>'[1]889102-1'!M41</f>
        <v>170</v>
      </c>
      <c r="P38" s="8">
        <v>1</v>
      </c>
      <c r="Q38" s="8">
        <v>1</v>
      </c>
    </row>
    <row r="39" spans="1:17" ht="12.75">
      <c r="A39" s="74" t="s">
        <v>183</v>
      </c>
      <c r="B39" s="8" t="s">
        <v>162</v>
      </c>
      <c r="C39" s="8" t="s">
        <v>163</v>
      </c>
      <c r="D39" s="14">
        <f>'[1]889928-1;889928-5'!H28</f>
        <v>2900</v>
      </c>
      <c r="E39" s="14">
        <f>'[1]889928-1;889928-5'!I28</f>
        <v>0</v>
      </c>
      <c r="F39" s="14">
        <f>'[1]889928-1;889928-5'!J28</f>
        <v>30</v>
      </c>
      <c r="G39" s="14">
        <f>'[1]889928-1;889928-5'!K28</f>
        <v>0</v>
      </c>
      <c r="H39" s="14">
        <f>'[1]889928-1;889928-5'!L28</f>
        <v>0</v>
      </c>
      <c r="I39" s="105">
        <f>'[1]889928-1;889928-5'!M28</f>
        <v>2930</v>
      </c>
      <c r="J39" s="14">
        <f>'[1]889928-1;889928-5'!H39</f>
        <v>90</v>
      </c>
      <c r="K39" s="14">
        <f>'[1]889928-1;889928-5'!I39</f>
        <v>0</v>
      </c>
      <c r="L39" s="14">
        <f>'[1]889928-1;889928-5'!J39</f>
        <v>14</v>
      </c>
      <c r="M39" s="14">
        <f>'[1]889928-1;889928-5'!K39</f>
        <v>0</v>
      </c>
      <c r="N39" s="14">
        <f>'[1]889928-1;889928-5'!L39</f>
        <v>0</v>
      </c>
      <c r="O39" s="105">
        <f>'[1]889928-1;889928-5'!M39</f>
        <v>104</v>
      </c>
      <c r="P39" s="8">
        <v>1</v>
      </c>
      <c r="Q39" s="8">
        <v>1</v>
      </c>
    </row>
    <row r="40" spans="1:17" ht="12.75">
      <c r="A40" s="74" t="s">
        <v>207</v>
      </c>
      <c r="B40" s="8" t="s">
        <v>206</v>
      </c>
      <c r="C40" s="8" t="s">
        <v>163</v>
      </c>
      <c r="D40" s="14">
        <f>'[1]889928-1;889928-5'!H56</f>
        <v>20</v>
      </c>
      <c r="E40" s="14">
        <f>'[1]889928-1;889928-5'!I56</f>
        <v>0</v>
      </c>
      <c r="F40" s="14">
        <f>'[1]889928-1;889928-5'!J56</f>
        <v>0</v>
      </c>
      <c r="G40" s="14">
        <f>'[1]889928-1;889928-5'!K56</f>
        <v>0</v>
      </c>
      <c r="H40" s="14">
        <f>'[1]889928-1;889928-5'!L56</f>
        <v>0</v>
      </c>
      <c r="I40" s="105">
        <f>'[1]889928-1;889928-5'!M56</f>
        <v>20</v>
      </c>
      <c r="J40" s="14"/>
      <c r="K40" s="14"/>
      <c r="L40" s="14"/>
      <c r="M40" s="14"/>
      <c r="N40" s="14"/>
      <c r="O40" s="94"/>
      <c r="P40" s="8"/>
      <c r="Q40" s="8"/>
    </row>
    <row r="41" spans="1:17" ht="12.75">
      <c r="A41" s="74" t="s">
        <v>209</v>
      </c>
      <c r="B41" s="8" t="s">
        <v>208</v>
      </c>
      <c r="C41" s="8" t="s">
        <v>165</v>
      </c>
      <c r="D41" s="14">
        <f>'[1]882129-1,6; 882202-1; 889942-5'!H59</f>
        <v>0</v>
      </c>
      <c r="E41" s="14">
        <f>'[1]882129-1,6; 882202-1; 889942-5'!I59</f>
        <v>0</v>
      </c>
      <c r="F41" s="14">
        <f>'[1]882129-1,6; 882202-1; 889942-5'!J59</f>
        <v>0</v>
      </c>
      <c r="G41" s="14">
        <f>'[1]882129-1,6; 882202-1; 889942-5'!K59</f>
        <v>0</v>
      </c>
      <c r="H41" s="14">
        <f>'[1]882129-1,6; 882202-1; 889942-5'!L59</f>
        <v>0</v>
      </c>
      <c r="I41" s="105">
        <f>'[1]882129-1,6; 882202-1; 889942-5'!M59</f>
        <v>0</v>
      </c>
      <c r="J41" s="14"/>
      <c r="K41" s="14"/>
      <c r="L41" s="14"/>
      <c r="M41" s="14"/>
      <c r="N41" s="14"/>
      <c r="O41" s="94"/>
      <c r="P41" s="8"/>
      <c r="Q41" s="8"/>
    </row>
    <row r="42" spans="1:17" ht="12.75">
      <c r="A42" s="74" t="s">
        <v>210</v>
      </c>
      <c r="B42" s="8" t="s">
        <v>167</v>
      </c>
      <c r="C42" s="8" t="s">
        <v>168</v>
      </c>
      <c r="D42" s="14">
        <f>'[1]890441-1,6; 890442-1,6;890443'!H14</f>
        <v>0</v>
      </c>
      <c r="E42" s="14">
        <f>'[1]890441-1,6; 890442-1,6;890443'!I14</f>
        <v>0</v>
      </c>
      <c r="F42" s="14">
        <f>'[1]890441-1,6; 890442-1,6;890443'!J14</f>
        <v>0</v>
      </c>
      <c r="G42" s="14">
        <f>'[1]890441-1,6; 890442-1,6;890443'!K14</f>
        <v>0</v>
      </c>
      <c r="H42" s="14">
        <f>'[1]890441-1,6; 890442-1,6;890443'!L14</f>
        <v>0</v>
      </c>
      <c r="I42" s="105">
        <f>'[1]890441-1,6; 890442-1,6;890443'!M14</f>
        <v>0</v>
      </c>
      <c r="J42" s="14"/>
      <c r="K42" s="14"/>
      <c r="L42" s="14"/>
      <c r="M42" s="14"/>
      <c r="N42" s="14"/>
      <c r="O42" s="94"/>
      <c r="P42" s="8"/>
      <c r="Q42" s="8"/>
    </row>
    <row r="43" spans="1:17" ht="12.75">
      <c r="A43" s="74" t="s">
        <v>212</v>
      </c>
      <c r="B43" s="8" t="s">
        <v>211</v>
      </c>
      <c r="C43" s="8" t="s">
        <v>168</v>
      </c>
      <c r="D43" s="14"/>
      <c r="E43" s="14"/>
      <c r="F43" s="14"/>
      <c r="G43" s="14"/>
      <c r="H43" s="14"/>
      <c r="I43" s="93"/>
      <c r="J43" s="14">
        <f>'[1]890441-1,6; 890442-1,6;890443'!H27</f>
        <v>0</v>
      </c>
      <c r="K43" s="14">
        <f>'[1]890441-1,6; 890442-1,6;890443'!I27</f>
        <v>0</v>
      </c>
      <c r="L43" s="14">
        <f>'[1]890441-1,6; 890442-1,6;890443'!J27</f>
        <v>0</v>
      </c>
      <c r="M43" s="14">
        <f>'[1]890441-1,6; 890442-1,6;890443'!K27</f>
        <v>0</v>
      </c>
      <c r="N43" s="14">
        <f>'[1]890441-1,6; 890442-1,6;890443'!L27</f>
        <v>0</v>
      </c>
      <c r="O43" s="105">
        <f>'[1]890441-1,6; 890442-1,6;890443'!M27</f>
        <v>0</v>
      </c>
      <c r="P43" s="8"/>
      <c r="Q43" s="8"/>
    </row>
    <row r="44" spans="1:17" ht="12.75">
      <c r="A44" s="74" t="s">
        <v>215</v>
      </c>
      <c r="B44" s="8" t="s">
        <v>213</v>
      </c>
      <c r="C44" s="8" t="s">
        <v>214</v>
      </c>
      <c r="D44" s="14">
        <f>'[1]890441-1,6; 890442-1,6;890443'!H45</f>
        <v>1245</v>
      </c>
      <c r="E44" s="14">
        <f>'[1]890441-1,6; 890442-1,6;890443'!I45</f>
        <v>0</v>
      </c>
      <c r="F44" s="14">
        <f>'[1]890441-1,6; 890442-1,6;890443'!J45</f>
        <v>-898</v>
      </c>
      <c r="G44" s="14">
        <f>'[1]890441-1,6; 890442-1,6;890443'!K45</f>
        <v>0</v>
      </c>
      <c r="H44" s="14">
        <f>'[1]890441-1,6; 890442-1,6;890443'!L45</f>
        <v>0</v>
      </c>
      <c r="I44" s="105">
        <f>'[1]890441-1,6; 890442-1,6;890443'!M45</f>
        <v>347</v>
      </c>
      <c r="J44" s="14"/>
      <c r="K44" s="14"/>
      <c r="L44" s="14"/>
      <c r="M44" s="14"/>
      <c r="N44" s="14"/>
      <c r="O44" s="94"/>
      <c r="P44" s="8">
        <v>2</v>
      </c>
      <c r="Q44" s="8">
        <v>2</v>
      </c>
    </row>
    <row r="45" spans="1:17" ht="12.75">
      <c r="A45" s="74" t="s">
        <v>217</v>
      </c>
      <c r="B45" s="8" t="s">
        <v>216</v>
      </c>
      <c r="C45" s="8" t="s">
        <v>214</v>
      </c>
      <c r="D45" s="14"/>
      <c r="E45" s="14"/>
      <c r="F45" s="14"/>
      <c r="G45" s="14"/>
      <c r="H45" s="14"/>
      <c r="I45" s="93"/>
      <c r="J45" s="14">
        <f>'[1]890441-1,6; 890442-1,6;890443'!H59</f>
        <v>759</v>
      </c>
      <c r="K45" s="14">
        <f>'[1]890441-1,6; 890442-1,6;890443'!I59</f>
        <v>0</v>
      </c>
      <c r="L45" s="14">
        <f>'[1]890441-1,6; 890442-1,6;890443'!J59</f>
        <v>-600</v>
      </c>
      <c r="M45" s="14">
        <f>'[1]890441-1,6; 890442-1,6;890443'!K59</f>
        <v>0</v>
      </c>
      <c r="N45" s="14">
        <f>'[1]890441-1,6; 890442-1,6;890443'!L59</f>
        <v>0</v>
      </c>
      <c r="O45" s="105">
        <f>'[1]890441-1,6; 890442-1,6;890443'!M59</f>
        <v>159</v>
      </c>
      <c r="P45" s="8"/>
      <c r="Q45" s="8"/>
    </row>
    <row r="46" spans="1:17" ht="12.75">
      <c r="A46" s="74" t="s">
        <v>219</v>
      </c>
      <c r="B46" s="8" t="s">
        <v>333</v>
      </c>
      <c r="C46" s="8" t="s">
        <v>334</v>
      </c>
      <c r="D46" s="14">
        <f>'[1]890441-1,6; 890442-1,6;890443'!H74</f>
        <v>0</v>
      </c>
      <c r="E46" s="14">
        <f>'[1]890441-1,6; 890442-1,6;890443'!I74</f>
        <v>0</v>
      </c>
      <c r="F46" s="14">
        <f>'[1]890441-1,6; 890442-1,6;890443'!J74</f>
        <v>602</v>
      </c>
      <c r="G46" s="14">
        <f>'[1]890441-1,6; 890442-1,6;890443'!K74</f>
        <v>0</v>
      </c>
      <c r="H46" s="14">
        <f>'[1]890441-1,6; 890442-1,6;890443'!L74</f>
        <v>0</v>
      </c>
      <c r="I46" s="105">
        <f>'[1]890441-1,6; 890442-1,6;890443'!M74</f>
        <v>602</v>
      </c>
      <c r="J46" s="14"/>
      <c r="K46" s="14"/>
      <c r="L46" s="14"/>
      <c r="M46" s="14"/>
      <c r="N46" s="14"/>
      <c r="O46" s="105"/>
      <c r="P46" s="8"/>
      <c r="Q46" s="8"/>
    </row>
    <row r="47" spans="1:17" ht="12.75">
      <c r="A47" s="74" t="s">
        <v>220</v>
      </c>
      <c r="B47" s="8" t="s">
        <v>335</v>
      </c>
      <c r="C47" s="8" t="s">
        <v>334</v>
      </c>
      <c r="D47" s="14"/>
      <c r="E47" s="14"/>
      <c r="F47" s="14"/>
      <c r="G47" s="14"/>
      <c r="H47" s="14"/>
      <c r="I47" s="93"/>
      <c r="J47" s="14">
        <f>'[1]890441-1,6; 890442-1,6;890443'!H88</f>
        <v>0</v>
      </c>
      <c r="K47" s="14">
        <f>'[1]890441-1,6; 890442-1,6;890443'!I88</f>
        <v>0</v>
      </c>
      <c r="L47" s="14">
        <f>'[1]890441-1,6; 890442-1,6;890443'!J88</f>
        <v>420</v>
      </c>
      <c r="M47" s="14">
        <f>'[1]890441-1,6; 890442-1,6;890443'!K88</f>
        <v>0</v>
      </c>
      <c r="N47" s="14">
        <f>'[1]890441-1,6; 890442-1,6;890443'!L88</f>
        <v>0</v>
      </c>
      <c r="O47" s="105">
        <f>'[1]890441-1,6; 890442-1,6;890443'!M88</f>
        <v>420</v>
      </c>
      <c r="P47" s="8"/>
      <c r="Q47" s="8"/>
    </row>
    <row r="48" spans="1:17" ht="12.75">
      <c r="A48" s="74" t="s">
        <v>221</v>
      </c>
      <c r="B48" s="8" t="s">
        <v>218</v>
      </c>
      <c r="C48" s="8" t="s">
        <v>172</v>
      </c>
      <c r="D48" s="79">
        <f>'[1]910123-1,6'!G21</f>
        <v>597</v>
      </c>
      <c r="E48" s="79">
        <f>'[1]910123-1,6'!H21</f>
        <v>0</v>
      </c>
      <c r="F48" s="79">
        <f>'[1]910123-1,6'!I21</f>
        <v>113</v>
      </c>
      <c r="G48" s="79">
        <f>'[1]910123-1,6'!J21</f>
        <v>0</v>
      </c>
      <c r="H48" s="79">
        <f>'[1]910123-1,6'!K21</f>
        <v>0</v>
      </c>
      <c r="I48" s="106">
        <f>'[1]910123-1,6'!L21</f>
        <v>710</v>
      </c>
      <c r="J48" s="14"/>
      <c r="K48" s="14"/>
      <c r="L48" s="14"/>
      <c r="M48" s="14"/>
      <c r="N48" s="14"/>
      <c r="O48" s="94"/>
      <c r="P48" s="8"/>
      <c r="Q48" s="8"/>
    </row>
    <row r="49" spans="1:17" ht="12.75">
      <c r="A49" s="74" t="s">
        <v>222</v>
      </c>
      <c r="B49" s="8" t="s">
        <v>171</v>
      </c>
      <c r="C49" s="8" t="s">
        <v>172</v>
      </c>
      <c r="D49" s="79"/>
      <c r="E49" s="79"/>
      <c r="F49" s="79"/>
      <c r="G49" s="79"/>
      <c r="H49" s="79"/>
      <c r="I49" s="93"/>
      <c r="J49" s="14">
        <f>'[1]910123-1,6'!G37</f>
        <v>0</v>
      </c>
      <c r="K49" s="14">
        <f>'[1]910123-1,6'!H37</f>
        <v>0</v>
      </c>
      <c r="L49" s="14">
        <f>'[1]910123-1,6'!I37</f>
        <v>0</v>
      </c>
      <c r="M49" s="14">
        <f>'[1]910123-1,6'!J37</f>
        <v>0</v>
      </c>
      <c r="N49" s="14">
        <f>'[1]910123-1,6'!K37</f>
        <v>0</v>
      </c>
      <c r="O49" s="105">
        <f>'[1]910123-1,6'!L37</f>
        <v>0</v>
      </c>
      <c r="P49" s="8"/>
      <c r="Q49" s="8"/>
    </row>
    <row r="50" spans="1:17" ht="12.75">
      <c r="A50" s="74" t="s">
        <v>224</v>
      </c>
      <c r="B50" s="8" t="s">
        <v>174</v>
      </c>
      <c r="C50" s="8" t="s">
        <v>175</v>
      </c>
      <c r="D50" s="14">
        <f>'[1]910501-1 ,5'!G29</f>
        <v>1251</v>
      </c>
      <c r="E50" s="14">
        <f>'[1]910501-1 ,5'!H29</f>
        <v>0</v>
      </c>
      <c r="F50" s="14">
        <f>'[1]910501-1 ,5'!I29</f>
        <v>286</v>
      </c>
      <c r="G50" s="14">
        <f>'[1]910501-1 ,5'!J29</f>
        <v>0</v>
      </c>
      <c r="H50" s="14">
        <f>'[1]910501-1 ,5'!K29</f>
        <v>0</v>
      </c>
      <c r="I50" s="105">
        <f>'[1]910501-1 ,5'!L29</f>
        <v>1537</v>
      </c>
      <c r="J50" s="14">
        <f>'[1]910501-1 ,5'!G42</f>
        <v>0</v>
      </c>
      <c r="K50" s="14">
        <f>'[1]910501-1 ,5'!H42</f>
        <v>0</v>
      </c>
      <c r="L50" s="14">
        <f>'[1]910501-1 ,5'!I42</f>
        <v>0</v>
      </c>
      <c r="M50" s="14">
        <f>'[1]910501-1 ,5'!J42</f>
        <v>0</v>
      </c>
      <c r="N50" s="14">
        <f>'[1]910501-1 ,5'!K42</f>
        <v>0</v>
      </c>
      <c r="O50" s="105">
        <f>'[1]910501-1 ,5'!L42</f>
        <v>0</v>
      </c>
      <c r="P50" s="8">
        <v>0.5</v>
      </c>
      <c r="Q50" s="8">
        <v>0.5</v>
      </c>
    </row>
    <row r="51" spans="1:17" ht="12.75">
      <c r="A51" s="74" t="s">
        <v>336</v>
      </c>
      <c r="B51" s="8" t="s">
        <v>337</v>
      </c>
      <c r="C51" s="8" t="s">
        <v>175</v>
      </c>
      <c r="D51" s="14"/>
      <c r="E51" s="14"/>
      <c r="F51" s="14"/>
      <c r="G51" s="14"/>
      <c r="H51" s="14"/>
      <c r="I51" s="105"/>
      <c r="J51" s="14">
        <f>'[1]910501-1 ,5'!G60</f>
        <v>0</v>
      </c>
      <c r="K51" s="14">
        <f>'[1]910501-1 ,5'!H60</f>
        <v>0</v>
      </c>
      <c r="L51" s="14">
        <f>'[1]910501-1 ,5'!I60</f>
        <v>264</v>
      </c>
      <c r="M51" s="14">
        <f>'[1]910501-1 ,5'!J60</f>
        <v>0</v>
      </c>
      <c r="N51" s="14">
        <f>'[1]910501-1 ,5'!K60</f>
        <v>0</v>
      </c>
      <c r="O51" s="105">
        <f>'[1]910501-1 ,5'!L60</f>
        <v>264</v>
      </c>
      <c r="P51" s="8"/>
      <c r="Q51" s="8"/>
    </row>
    <row r="52" spans="1:17" ht="12.75">
      <c r="A52" s="74" t="s">
        <v>338</v>
      </c>
      <c r="B52" s="8" t="s">
        <v>177</v>
      </c>
      <c r="C52" s="8" t="s">
        <v>178</v>
      </c>
      <c r="D52" s="14">
        <f>'[1]910502-1'!G25</f>
        <v>277</v>
      </c>
      <c r="E52" s="14">
        <f>'[1]910502-1'!H25</f>
        <v>680</v>
      </c>
      <c r="F52" s="14">
        <f>'[1]910502-1'!I25</f>
        <v>683</v>
      </c>
      <c r="G52" s="14">
        <f>'[1]910502-1'!J25</f>
        <v>0</v>
      </c>
      <c r="H52" s="14">
        <f>'[1]910502-1'!K25</f>
        <v>0</v>
      </c>
      <c r="I52" s="105">
        <f>'[1]910502-1'!L25</f>
        <v>1640</v>
      </c>
      <c r="J52" s="14"/>
      <c r="K52" s="14"/>
      <c r="L52" s="14"/>
      <c r="M52" s="14"/>
      <c r="N52" s="14"/>
      <c r="O52" s="94"/>
      <c r="P52" s="8"/>
      <c r="Q52" s="8"/>
    </row>
    <row r="53" spans="1:17" ht="12.75">
      <c r="A53" s="74" t="s">
        <v>339</v>
      </c>
      <c r="B53" s="8" t="s">
        <v>340</v>
      </c>
      <c r="C53" s="8" t="s">
        <v>223</v>
      </c>
      <c r="D53" s="14">
        <f>'[1]949900-1; 960302-1 '!H19</f>
        <v>0</v>
      </c>
      <c r="E53" s="14"/>
      <c r="F53" s="14"/>
      <c r="G53" s="14"/>
      <c r="H53" s="14"/>
      <c r="I53" s="93">
        <f>SUM(D53:E53)</f>
        <v>0</v>
      </c>
      <c r="J53" s="14"/>
      <c r="K53" s="14"/>
      <c r="L53" s="14"/>
      <c r="M53" s="14"/>
      <c r="N53" s="14"/>
      <c r="O53" s="94"/>
      <c r="P53" s="8"/>
      <c r="Q53" s="8"/>
    </row>
    <row r="54" spans="1:17" ht="12.75">
      <c r="A54" s="74" t="s">
        <v>341</v>
      </c>
      <c r="B54" s="8" t="s">
        <v>342</v>
      </c>
      <c r="C54" s="8" t="s">
        <v>223</v>
      </c>
      <c r="D54" s="14"/>
      <c r="E54" s="14"/>
      <c r="F54" s="14"/>
      <c r="G54" s="14"/>
      <c r="H54" s="14"/>
      <c r="I54" s="93">
        <f>SUM(D54:E54)</f>
        <v>0</v>
      </c>
      <c r="J54" s="14">
        <f>'[1]949900-1; 960302-1 '!H35</f>
        <v>0</v>
      </c>
      <c r="K54" s="14">
        <f>'[1]949900-1; 960302-1 '!I35</f>
        <v>0</v>
      </c>
      <c r="L54" s="14">
        <f>'[1]949900-1; 960302-1 '!J35</f>
        <v>0</v>
      </c>
      <c r="M54" s="14">
        <f>'[1]949900-1; 960302-1 '!K35</f>
        <v>0</v>
      </c>
      <c r="N54" s="14">
        <f>'[1]949900-1; 960302-1 '!L35</f>
        <v>0</v>
      </c>
      <c r="O54" s="105">
        <f>'[1]949900-1; 960302-1 '!M35</f>
        <v>0</v>
      </c>
      <c r="P54" s="8"/>
      <c r="Q54" s="8"/>
    </row>
    <row r="55" spans="1:17" ht="12.75">
      <c r="A55" s="74" t="s">
        <v>343</v>
      </c>
      <c r="B55" s="8" t="s">
        <v>181</v>
      </c>
      <c r="C55" s="8" t="s">
        <v>182</v>
      </c>
      <c r="D55" s="14">
        <f>'[1]949900-1; 960302-1 '!H56</f>
        <v>89</v>
      </c>
      <c r="E55" s="14">
        <f>'[1]949900-1; 960302-1 '!I56</f>
        <v>0</v>
      </c>
      <c r="F55" s="14">
        <f>'[1]949900-1; 960302-1 '!J56</f>
        <v>241</v>
      </c>
      <c r="G55" s="14">
        <f>'[1]949900-1; 960302-1 '!K56</f>
        <v>0</v>
      </c>
      <c r="H55" s="14">
        <f>'[1]949900-1; 960302-1 '!L56</f>
        <v>0</v>
      </c>
      <c r="I55" s="105">
        <f>'[1]949900-1; 960302-1 '!M56</f>
        <v>330</v>
      </c>
      <c r="J55" s="14">
        <f>'[1]949900-1; 960302-1 '!H66</f>
        <v>30</v>
      </c>
      <c r="K55" s="14">
        <f>'[1]949900-1; 960302-1 '!I66</f>
        <v>0</v>
      </c>
      <c r="L55" s="14">
        <f>'[1]949900-1; 960302-1 '!J66</f>
        <v>0</v>
      </c>
      <c r="M55" s="14">
        <f>'[1]949900-1; 960302-1 '!K66</f>
        <v>0</v>
      </c>
      <c r="N55" s="14">
        <f>'[1]949900-1; 960302-1 '!L66</f>
        <v>0</v>
      </c>
      <c r="O55" s="105">
        <f>'[1]949900-1; 960302-1 '!M66</f>
        <v>30</v>
      </c>
      <c r="P55" s="8"/>
      <c r="Q55" s="8"/>
    </row>
    <row r="56" spans="9:15" ht="12.75">
      <c r="I56" s="1"/>
      <c r="O56" s="107"/>
    </row>
    <row r="57" spans="1:17" ht="15.75">
      <c r="A57" s="118" t="s">
        <v>184</v>
      </c>
      <c r="B57" s="119"/>
      <c r="C57" s="120"/>
      <c r="D57" s="83">
        <f aca="true" t="shared" si="0" ref="D57:N57">SUM(D10:D55)</f>
        <v>32577</v>
      </c>
      <c r="E57" s="83">
        <f t="shared" si="0"/>
        <v>0</v>
      </c>
      <c r="F57" s="83">
        <f t="shared" si="0"/>
        <v>6822</v>
      </c>
      <c r="G57" s="83">
        <f t="shared" si="0"/>
        <v>0</v>
      </c>
      <c r="H57" s="83">
        <f t="shared" si="0"/>
        <v>0</v>
      </c>
      <c r="I57" s="83">
        <f t="shared" si="0"/>
        <v>39399</v>
      </c>
      <c r="J57" s="83">
        <f t="shared" si="0"/>
        <v>32577</v>
      </c>
      <c r="K57" s="83">
        <f t="shared" si="0"/>
        <v>0</v>
      </c>
      <c r="L57" s="83">
        <f t="shared" si="0"/>
        <v>6822</v>
      </c>
      <c r="M57" s="83">
        <f t="shared" si="0"/>
        <v>0</v>
      </c>
      <c r="N57" s="83">
        <f t="shared" si="0"/>
        <v>0</v>
      </c>
      <c r="O57" s="83">
        <f>SUM(O10:O55)</f>
        <v>39399</v>
      </c>
      <c r="P57" s="91">
        <f>SUM(P10:P55)</f>
        <v>5</v>
      </c>
      <c r="Q57" s="91">
        <f>SUM(Q10:Q55)</f>
        <v>5</v>
      </c>
    </row>
    <row r="59" spans="4:16" ht="12.75">
      <c r="D59" s="121" t="s">
        <v>344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</row>
  </sheetData>
  <sheetProtection/>
  <mergeCells count="11">
    <mergeCell ref="P8:Q8"/>
    <mergeCell ref="A57:C57"/>
    <mergeCell ref="D59:P59"/>
    <mergeCell ref="A3:J3"/>
    <mergeCell ref="A4:J4"/>
    <mergeCell ref="A5:J5"/>
    <mergeCell ref="J6:P6"/>
    <mergeCell ref="A8:A9"/>
    <mergeCell ref="B8:C8"/>
    <mergeCell ref="D8:I8"/>
    <mergeCell ref="J8:O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2013-08-12T12:26:03Z</cp:lastPrinted>
  <dcterms:created xsi:type="dcterms:W3CDTF">1997-01-17T14:02:09Z</dcterms:created>
  <dcterms:modified xsi:type="dcterms:W3CDTF">2013-08-16T06:20:12Z</dcterms:modified>
  <cp:category/>
  <cp:version/>
  <cp:contentType/>
  <cp:contentStatus/>
</cp:coreProperties>
</file>